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18"/>
  </bookViews>
  <sheets>
    <sheet name="15" sheetId="1" r:id="rId1"/>
    <sheet name="16_1" sheetId="2" r:id="rId2"/>
    <sheet name="16_2" sheetId="3" r:id="rId3"/>
    <sheet name="16_3" sheetId="4" r:id="rId4"/>
    <sheet name="16_4" sheetId="5" r:id="rId5"/>
    <sheet name="16_5" sheetId="6" r:id="rId6"/>
    <sheet name="16_6" sheetId="7" r:id="rId7"/>
    <sheet name="16_7" sheetId="8" r:id="rId8"/>
    <sheet name="16_8" sheetId="9" r:id="rId9"/>
    <sheet name="16_9" sheetId="10" r:id="rId10"/>
    <sheet name="17_1" sheetId="11" r:id="rId11"/>
    <sheet name="17_2" sheetId="12" r:id="rId12"/>
    <sheet name="17_3" sheetId="13" r:id="rId13"/>
    <sheet name="17_4" sheetId="14" r:id="rId14"/>
    <sheet name="17_5" sheetId="15" r:id="rId15"/>
    <sheet name="17_6" sheetId="16" r:id="rId16"/>
    <sheet name="17_7" sheetId="17" r:id="rId17"/>
    <sheet name="17_8" sheetId="18" r:id="rId18"/>
    <sheet name="17_9" sheetId="19" r:id="rId19"/>
  </sheets>
  <externalReferences>
    <externalReference r:id="rId22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<sst xmlns="http://schemas.openxmlformats.org/spreadsheetml/2006/main" count="375" uniqueCount="128">
  <si>
    <t xml:space="preserve">                                                                                   </t>
  </si>
  <si>
    <t>PRESUPUESTO AÑO 2006 PRORROGADO PARA EL AÑO 2007  POR DECRETO Nro. 0001/07</t>
  </si>
  <si>
    <t>Anexo 15</t>
  </si>
  <si>
    <t>ESQUEMA AHORRO -  INVERSION -  FINANCIAMIENTO</t>
  </si>
  <si>
    <t>CARÁCTER 2 - ORGANISMOS DESCENTRALIZADOS</t>
  </si>
  <si>
    <t>Min. G.J yC</t>
  </si>
  <si>
    <t>M.de la Prod.</t>
  </si>
  <si>
    <t>MINISTERIO DE HACIENDA Y FINANZAS</t>
  </si>
  <si>
    <t>MINISTERIO DE OBRAS S. PCOS Y VIVIENDA</t>
  </si>
  <si>
    <t>TOTAL</t>
  </si>
  <si>
    <t>CONCEPTO</t>
  </si>
  <si>
    <t>IAPIP</t>
  </si>
  <si>
    <t>Ente Zona Fca.S.</t>
  </si>
  <si>
    <t>API</t>
  </si>
  <si>
    <t>D.P. CATASTRO</t>
  </si>
  <si>
    <t>CAJA A.S.LOTERIA</t>
  </si>
  <si>
    <t>D.P.VIALIDAD</t>
  </si>
  <si>
    <t>D.P.VIVIENDA</t>
  </si>
  <si>
    <t>AEROP.ROSARIO</t>
  </si>
  <si>
    <t>EN.RE.S.S.</t>
  </si>
  <si>
    <t xml:space="preserve"> I) Ingresos Corrientes</t>
  </si>
  <si>
    <t>II) Gastos  Corrientes</t>
  </si>
  <si>
    <t>III) Resultado Económico (Ahorro) (I-II)</t>
  </si>
  <si>
    <t>IV) Recursos de Capital</t>
  </si>
  <si>
    <t>V) Gastos de Capital</t>
  </si>
  <si>
    <t>VI) Inversión (V-IV)</t>
  </si>
  <si>
    <t xml:space="preserve">       TOTAL DE RECURSOS</t>
  </si>
  <si>
    <t xml:space="preserve">       TOTAL DE GASTOS</t>
  </si>
  <si>
    <t>VII) Resultado Financiero  antes</t>
  </si>
  <si>
    <t xml:space="preserve">      de Contribuciones (III-VI)</t>
  </si>
  <si>
    <t>VIII) Contribuciones Figurativas</t>
  </si>
  <si>
    <t xml:space="preserve">        Contrib. Fig. p/Financ. Corrientes</t>
  </si>
  <si>
    <t xml:space="preserve">        Contrib. Fig. p/Financ. de Capital</t>
  </si>
  <si>
    <t>IX) Gastos Figurativos</t>
  </si>
  <si>
    <t xml:space="preserve">     Gtos. Fig. p/Transacc. Corrientes</t>
  </si>
  <si>
    <t xml:space="preserve">     Gtos. Fig. p/Transacc. de Capital</t>
  </si>
  <si>
    <t>X) Resultado Financiero (VII+VIII-IX)</t>
  </si>
  <si>
    <t>XI) Fuentes Financieras</t>
  </si>
  <si>
    <t xml:space="preserve">       Disminución de la Inv. Financiera</t>
  </si>
  <si>
    <t xml:space="preserve">       Endeudamiento Público e Incremento otros pasivos</t>
  </si>
  <si>
    <t xml:space="preserve">       Contrib.Figurat. Para Aplic. Fcieras</t>
  </si>
  <si>
    <t>XII) Aplicaciones Financieras</t>
  </si>
  <si>
    <t xml:space="preserve">         Inversión Financiera</t>
  </si>
  <si>
    <t xml:space="preserve">        Amortiz. de la Deuda y Dism. De Otros Pasivos</t>
  </si>
  <si>
    <t xml:space="preserve">        Gtos. Fig. p/Aplic. Financieras</t>
  </si>
  <si>
    <t>Anexo 16.1</t>
  </si>
  <si>
    <t>ORGANISMOS DESCENTRALIZADOS</t>
  </si>
  <si>
    <t>COMPOSICIÓN INSTITUCIONAL  POR  FUENTE DE FINANCIAMIENTO Y OBJETO DEL GASTO</t>
  </si>
  <si>
    <t>JURISDICCIÓN:   MINISTERIO DE GOBIERNO, JUSTICIA Y CULTO</t>
  </si>
  <si>
    <t>INSTITUCIÓN:     INSTITUTO AUTARQUICO PROVINCIAL DE INDUSTRIAS PENITENCIARIAS</t>
  </si>
  <si>
    <t>FUENTE</t>
  </si>
  <si>
    <t xml:space="preserve">   Gastos en Personal    </t>
  </si>
  <si>
    <t xml:space="preserve">   Bienes de Consumo   </t>
  </si>
  <si>
    <t xml:space="preserve">   Servicios no Personales  </t>
  </si>
  <si>
    <t xml:space="preserve">   Bienes de Uso     </t>
  </si>
  <si>
    <t xml:space="preserve">   Transferencias    </t>
  </si>
  <si>
    <t xml:space="preserve">   Activos Financieros   </t>
  </si>
  <si>
    <t xml:space="preserve">   Serv. de la Deuda y Disminuc. de Ot. Pasivos   </t>
  </si>
  <si>
    <t xml:space="preserve">   Otros gastos  </t>
  </si>
  <si>
    <t xml:space="preserve">   Gastos Figurativos     </t>
  </si>
  <si>
    <t>TOTAL POR FUENTE</t>
  </si>
  <si>
    <t>TOTAL POR INCISO</t>
  </si>
  <si>
    <t>NOTA: Incluye erogaciones figurativas y Aplicaciones Financieras</t>
  </si>
  <si>
    <t>Anexo 16.2</t>
  </si>
  <si>
    <t>JURISDICCIÓN:   MINISTERIO DE LA PRODUCCION</t>
  </si>
  <si>
    <t>INSTITUCIÓN:     ENTE ZONA FRANCA SANTAFESINA</t>
  </si>
  <si>
    <t xml:space="preserve">   Trans- ferencias    </t>
  </si>
  <si>
    <t>201 - Recursos Propios de los Organismos de Libre Disponibilidad</t>
  </si>
  <si>
    <t>403 - Excedente de Coparticipación Nacional - Cláusula II-Inc. 8</t>
  </si>
  <si>
    <t>Anexo 16.3</t>
  </si>
  <si>
    <t>JURISDICCIÓN:   MINISTERIO DE HACIENDA Y FINANZAS</t>
  </si>
  <si>
    <t>INSTITUCIÓN:     ADMINISTRACIÓN PROVINCIAL DE IMPUESTOS</t>
  </si>
  <si>
    <t>Anexo 16.4</t>
  </si>
  <si>
    <t>INSTITUCIÓN:     SERVICIO DE CATASTRO E INFORMACION TERRITORIAL</t>
  </si>
  <si>
    <t>Anexo 16.5</t>
  </si>
  <si>
    <t>INSTITUCIÓN:     CAJA DE ASISTENCIA SOCIAL LOTERIA</t>
  </si>
  <si>
    <t>Anexo 16.6</t>
  </si>
  <si>
    <t>JURISDICCIÓN:   MINISTERIO DE OBRAS, SERVICIOS PÚBLICOS Y VIVIENDA</t>
  </si>
  <si>
    <t>INSTITUCIÓN:     DIRECCIÓN PROVINCIAL DE VIALIDAD</t>
  </si>
  <si>
    <t>FUENTE DE FINANCIAMIENTO</t>
  </si>
  <si>
    <t>Conv. Vialidad R. 168</t>
  </si>
  <si>
    <t>Anexo 16.7</t>
  </si>
  <si>
    <t>INSTITUCIÓN:     DIRECCIÓN PROVINCIAL DE VIVIENDA Y URBANISMO</t>
  </si>
  <si>
    <t xml:space="preserve">  Transferencias    </t>
  </si>
  <si>
    <t>111</t>
  </si>
  <si>
    <t>Tesoro Provincial</t>
  </si>
  <si>
    <t>Aseguramiento de Vivienda - Vivienda y Urbanismo</t>
  </si>
  <si>
    <t>Programa Federal Construcciòn de Viviendas</t>
  </si>
  <si>
    <t>Programa Federal Mejoramiento de Viviendas</t>
  </si>
  <si>
    <t>Programa Federal Emergencia Habitacional</t>
  </si>
  <si>
    <t>Anexo 16.8</t>
  </si>
  <si>
    <t>INSTITUCIÓN:     AEROPUERTO INTERNACIONAL ROSARIO</t>
  </si>
  <si>
    <t>Anexo 16.9</t>
  </si>
  <si>
    <t>INSTITUCIÓN:     ENTE REGULADOR DE SERVICIOS SANITARIOS  - ENRESS</t>
  </si>
  <si>
    <t>Anexo 17.1</t>
  </si>
  <si>
    <t>COMPOSICIÓN INSTITUCIONAL  POR  FINALIDAD Y FUNCION</t>
  </si>
  <si>
    <t>INSTITUCIÓN:     INSTITUTO AUTÁRQUICO PROVINCIAL DE INDUSTRIAS PENITENCIARIAS</t>
  </si>
  <si>
    <t>FINALIDAD</t>
  </si>
  <si>
    <t>FUNCION</t>
  </si>
  <si>
    <t>SUBFUNCION</t>
  </si>
  <si>
    <t>MONTO</t>
  </si>
  <si>
    <t>SERVICIOS DE SEGURIDAD</t>
  </si>
  <si>
    <t>Sistema Penal</t>
  </si>
  <si>
    <t>Anexo 17.2</t>
  </si>
  <si>
    <t>JURISDICCIÓN:   MINISTERIO. DE AGRICULTURA, GANADERIA, INDUSTRIA Y COMERCIO</t>
  </si>
  <si>
    <t>SERVICIOS ECONOMICOS</t>
  </si>
  <si>
    <t>Transporte</t>
  </si>
  <si>
    <t>Anexo 17.3</t>
  </si>
  <si>
    <t>ADMINISTRACION GUBERNAMENTAL</t>
  </si>
  <si>
    <t>Administración Fiscal</t>
  </si>
  <si>
    <t>Anexo 17.4</t>
  </si>
  <si>
    <t>NO CLASIFICABLE</t>
  </si>
  <si>
    <t>Anexo 17.5</t>
  </si>
  <si>
    <t>Dirección Superior Ejecutiva</t>
  </si>
  <si>
    <t>Relaciones Interiores</t>
  </si>
  <si>
    <t>DEUDA PUBLICA</t>
  </si>
  <si>
    <t>Serv. Deuda pública</t>
  </si>
  <si>
    <t>NO CLASIFICABLES</t>
  </si>
  <si>
    <t>Anexo 17.6</t>
  </si>
  <si>
    <t>Servicios de la Deuda Pública</t>
  </si>
  <si>
    <t>Anexo 17.7</t>
  </si>
  <si>
    <t>SERVICIOS SOCIALES</t>
  </si>
  <si>
    <t>Vivienda y Urbanismo</t>
  </si>
  <si>
    <t>Anexo 17.8</t>
  </si>
  <si>
    <t>INSTITUCIÓN:     AEROPUERTO INTERNACIONAL DE  ROSARIO</t>
  </si>
  <si>
    <t>Anexo 17.9</t>
  </si>
  <si>
    <t xml:space="preserve">INSTITUCIÓN:     ENTE REGULADOR DE SERVICIOS SANITARIOS - ENRESS </t>
  </si>
  <si>
    <t>Agua Potable y Alcantarillado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</si>
</sst>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_-* #,##0\ _P_t_s_-;\-* #,##0\ _P_t_s_-;_-* \-??\ _P_t_s_-;_-@_-"/>
    <numFmt numFmtId="167" formatCode="#,##0.00;\-#,##0.00"/>
    <numFmt numFmtId="168" formatCode="#,##0"/>
    <numFmt numFmtId="169" formatCode="0%"/>
    <numFmt numFmtId="170" formatCode="_(* #,##0_);_(* \(#,##0\);_(* \-_);_(@_)"/>
    <numFmt numFmtId="171" formatCode="_-* #,##0.00\ _P_t_s_-;\-* #,##0.00\ _P_t_s_-;_-* &quot;- &quot;_P_t_s_-;_-@_-"/>
    <numFmt numFmtId="172" formatCode="#,##0.00"/>
    <numFmt numFmtId="173" formatCode="_-* #,##0\ _P_t_s_-;\-* #,##0\ _P_t_s_-;_-* &quot;- &quot;_P_t_s_-;_-@_-"/>
    <numFmt numFmtId="174" formatCode="#,###.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left"/>
    </xf>
    <xf numFmtId="166" fontId="1" fillId="0" borderId="0" xfId="15" applyNumberFormat="1" applyFont="1" applyFill="1" applyBorder="1" applyAlignment="1" applyProtection="1">
      <alignment horizontal="center"/>
      <protection/>
    </xf>
    <xf numFmtId="166" fontId="1" fillId="0" borderId="0" xfId="15" applyNumberFormat="1" applyFont="1" applyFill="1" applyBorder="1" applyAlignment="1" applyProtection="1">
      <alignment/>
      <protection/>
    </xf>
    <xf numFmtId="166" fontId="0" fillId="0" borderId="1" xfId="15" applyNumberFormat="1" applyFont="1" applyFill="1" applyBorder="1" applyAlignment="1" applyProtection="1">
      <alignment/>
      <protection/>
    </xf>
    <xf numFmtId="166" fontId="1" fillId="0" borderId="2" xfId="15" applyNumberFormat="1" applyFont="1" applyFill="1" applyBorder="1" applyAlignment="1" applyProtection="1">
      <alignment horizontal="center"/>
      <protection/>
    </xf>
    <xf numFmtId="166" fontId="1" fillId="0" borderId="3" xfId="15" applyNumberFormat="1" applyFont="1" applyFill="1" applyBorder="1" applyAlignment="1" applyProtection="1">
      <alignment horizontal="center"/>
      <protection/>
    </xf>
    <xf numFmtId="166" fontId="1" fillId="0" borderId="1" xfId="15" applyNumberFormat="1" applyFont="1" applyFill="1" applyBorder="1" applyAlignment="1" applyProtection="1">
      <alignment horizontal="center"/>
      <protection/>
    </xf>
    <xf numFmtId="166" fontId="2" fillId="0" borderId="4" xfId="15" applyNumberFormat="1" applyFont="1" applyFill="1" applyBorder="1" applyAlignment="1" applyProtection="1">
      <alignment horizontal="center"/>
      <protection/>
    </xf>
    <xf numFmtId="166" fontId="3" fillId="0" borderId="4" xfId="15" applyNumberFormat="1" applyFont="1" applyFill="1" applyBorder="1" applyAlignment="1" applyProtection="1">
      <alignment horizontal="center"/>
      <protection/>
    </xf>
    <xf numFmtId="166" fontId="3" fillId="0" borderId="2" xfId="15" applyNumberFormat="1" applyFont="1" applyFill="1" applyBorder="1" applyAlignment="1" applyProtection="1">
      <alignment horizontal="center"/>
      <protection/>
    </xf>
    <xf numFmtId="166" fontId="3" fillId="0" borderId="4" xfId="15" applyNumberFormat="1" applyFont="1" applyFill="1" applyBorder="1" applyAlignment="1" applyProtection="1">
      <alignment/>
      <protection/>
    </xf>
    <xf numFmtId="166" fontId="2" fillId="0" borderId="1" xfId="15" applyNumberFormat="1" applyFont="1" applyFill="1" applyBorder="1" applyAlignment="1" applyProtection="1">
      <alignment/>
      <protection/>
    </xf>
    <xf numFmtId="166" fontId="0" fillId="0" borderId="5" xfId="15" applyNumberFormat="1" applyFont="1" applyFill="1" applyBorder="1" applyAlignment="1" applyProtection="1">
      <alignment/>
      <protection/>
    </xf>
    <xf numFmtId="166" fontId="0" fillId="0" borderId="6" xfId="15" applyNumberFormat="1" applyFont="1" applyFill="1" applyBorder="1" applyAlignment="1" applyProtection="1">
      <alignment/>
      <protection/>
    </xf>
    <xf numFmtId="166" fontId="2" fillId="0" borderId="7" xfId="15" applyNumberFormat="1" applyFont="1" applyFill="1" applyBorder="1" applyAlignment="1" applyProtection="1">
      <alignment/>
      <protection/>
    </xf>
    <xf numFmtId="166" fontId="0" fillId="0" borderId="7" xfId="15" applyNumberFormat="1" applyFont="1" applyFill="1" applyBorder="1" applyAlignment="1" applyProtection="1">
      <alignment/>
      <protection/>
    </xf>
    <xf numFmtId="166" fontId="0" fillId="0" borderId="8" xfId="15" applyNumberFormat="1" applyFont="1" applyFill="1" applyBorder="1" applyAlignment="1" applyProtection="1">
      <alignment/>
      <protection/>
    </xf>
    <xf numFmtId="166" fontId="2" fillId="0" borderId="7" xfId="15" applyNumberFormat="1" applyFont="1" applyFill="1" applyBorder="1" applyAlignment="1" applyProtection="1">
      <alignment horizontal="left"/>
      <protection/>
    </xf>
    <xf numFmtId="167" fontId="0" fillId="0" borderId="7" xfId="15" applyNumberFormat="1" applyFont="1" applyFill="1" applyBorder="1" applyAlignment="1" applyProtection="1">
      <alignment/>
      <protection/>
    </xf>
    <xf numFmtId="167" fontId="0" fillId="0" borderId="8" xfId="15" applyNumberFormat="1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/>
      <protection/>
    </xf>
    <xf numFmtId="166" fontId="1" fillId="0" borderId="7" xfId="15" applyNumberFormat="1" applyFont="1" applyFill="1" applyBorder="1" applyAlignment="1" applyProtection="1">
      <alignment horizontal="left"/>
      <protection/>
    </xf>
    <xf numFmtId="166" fontId="1" fillId="0" borderId="7" xfId="15" applyNumberFormat="1" applyFont="1" applyFill="1" applyBorder="1" applyAlignment="1" applyProtection="1">
      <alignment/>
      <protection/>
    </xf>
    <xf numFmtId="166" fontId="0" fillId="0" borderId="4" xfId="15" applyNumberFormat="1" applyFont="1" applyFill="1" applyBorder="1" applyAlignment="1" applyProtection="1">
      <alignment/>
      <protection/>
    </xf>
    <xf numFmtId="167" fontId="0" fillId="0" borderId="4" xfId="15" applyNumberFormat="1" applyFont="1" applyFill="1" applyBorder="1" applyAlignment="1" applyProtection="1">
      <alignment/>
      <protection/>
    </xf>
    <xf numFmtId="167" fontId="0" fillId="0" borderId="9" xfId="15" applyNumberFormat="1" applyFont="1" applyFill="1" applyBorder="1" applyAlignment="1" applyProtection="1">
      <alignment/>
      <protection/>
    </xf>
    <xf numFmtId="167" fontId="0" fillId="0" borderId="10" xfId="15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4" fontId="1" fillId="0" borderId="2" xfId="0" applyFont="1" applyBorder="1" applyAlignment="1">
      <alignment horizontal="center" vertical="center"/>
    </xf>
    <xf numFmtId="169" fontId="1" fillId="0" borderId="6" xfId="19" applyFont="1" applyFill="1" applyBorder="1" applyAlignment="1" applyProtection="1">
      <alignment horizontal="center" vertical="center" wrapText="1"/>
      <protection/>
    </xf>
    <xf numFmtId="164" fontId="1" fillId="0" borderId="1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71" fontId="0" fillId="0" borderId="8" xfId="16" applyNumberFormat="1" applyFont="1" applyFill="1" applyBorder="1" applyAlignment="1" applyProtection="1">
      <alignment horizontal="left" vertical="center" wrapText="1"/>
      <protection/>
    </xf>
    <xf numFmtId="171" fontId="0" fillId="0" borderId="0" xfId="16" applyNumberFormat="1" applyFont="1" applyFill="1" applyBorder="1" applyAlignment="1" applyProtection="1">
      <alignment horizontal="left" vertical="center" wrapText="1"/>
      <protection/>
    </xf>
    <xf numFmtId="164" fontId="0" fillId="0" borderId="6" xfId="0" applyBorder="1" applyAlignment="1">
      <alignment horizontal="right"/>
    </xf>
    <xf numFmtId="172" fontId="0" fillId="0" borderId="6" xfId="0" applyNumberFormat="1" applyFont="1" applyBorder="1" applyAlignment="1">
      <alignment horizontal="right" vertical="center" wrapText="1"/>
    </xf>
    <xf numFmtId="168" fontId="0" fillId="0" borderId="6" xfId="0" applyNumberFormat="1" applyFont="1" applyBorder="1" applyAlignment="1">
      <alignment horizontal="right" vertical="center" wrapText="1"/>
    </xf>
    <xf numFmtId="168" fontId="0" fillId="0" borderId="1" xfId="0" applyNumberFormat="1" applyFont="1" applyBorder="1" applyAlignment="1">
      <alignment horizontal="right" vertical="center" wrapText="1"/>
    </xf>
    <xf numFmtId="173" fontId="0" fillId="0" borderId="8" xfId="16" applyNumberFormat="1" applyFont="1" applyFill="1" applyBorder="1" applyAlignment="1" applyProtection="1">
      <alignment horizontal="left" vertical="center" wrapText="1"/>
      <protection/>
    </xf>
    <xf numFmtId="173" fontId="0" fillId="0" borderId="0" xfId="16" applyNumberFormat="1" applyFont="1" applyFill="1" applyBorder="1" applyAlignment="1" applyProtection="1">
      <alignment horizontal="left" vertical="center" wrapText="1"/>
      <protection/>
    </xf>
    <xf numFmtId="174" fontId="0" fillId="0" borderId="0" xfId="0" applyNumberFormat="1" applyBorder="1" applyAlignment="1">
      <alignment horizontal="right" vertical="center" wrapText="1"/>
    </xf>
    <xf numFmtId="174" fontId="0" fillId="0" borderId="0" xfId="0" applyNumberFormat="1" applyFont="1" applyBorder="1" applyAlignment="1">
      <alignment horizontal="right" vertical="center" wrapText="1"/>
    </xf>
    <xf numFmtId="174" fontId="0" fillId="0" borderId="7" xfId="0" applyNumberFormat="1" applyFont="1" applyBorder="1" applyAlignment="1">
      <alignment horizontal="right" vertical="center" wrapText="1"/>
    </xf>
    <xf numFmtId="171" fontId="1" fillId="0" borderId="9" xfId="16" applyNumberFormat="1" applyFont="1" applyFill="1" applyBorder="1" applyAlignment="1" applyProtection="1">
      <alignment horizontal="center" vertical="center"/>
      <protection/>
    </xf>
    <xf numFmtId="174" fontId="0" fillId="0" borderId="10" xfId="16" applyNumberFormat="1" applyFont="1" applyFill="1" applyBorder="1" applyAlignment="1" applyProtection="1">
      <alignment horizontal="right" vertical="center" wrapText="1"/>
      <protection/>
    </xf>
    <xf numFmtId="174" fontId="0" fillId="0" borderId="4" xfId="16" applyNumberFormat="1" applyFont="1" applyFill="1" applyBorder="1" applyAlignment="1" applyProtection="1">
      <alignment horizontal="right" vertical="center" wrapText="1"/>
      <protection/>
    </xf>
    <xf numFmtId="168" fontId="4" fillId="0" borderId="0" xfId="0" applyNumberFormat="1" applyFont="1" applyAlignment="1">
      <alignment/>
    </xf>
    <xf numFmtId="172" fontId="0" fillId="0" borderId="0" xfId="0" applyNumberFormat="1" applyBorder="1" applyAlignment="1">
      <alignment horizontal="right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72" fontId="0" fillId="0" borderId="7" xfId="0" applyNumberFormat="1" applyFont="1" applyBorder="1" applyAlignment="1">
      <alignment horizontal="right" vertical="center" wrapText="1"/>
    </xf>
    <xf numFmtId="172" fontId="0" fillId="0" borderId="10" xfId="16" applyNumberFormat="1" applyFont="1" applyFill="1" applyBorder="1" applyAlignment="1" applyProtection="1">
      <alignment horizontal="right" vertical="center" wrapText="1"/>
      <protection/>
    </xf>
    <xf numFmtId="172" fontId="0" fillId="0" borderId="4" xfId="16" applyNumberFormat="1" applyFont="1" applyFill="1" applyBorder="1" applyAlignment="1" applyProtection="1">
      <alignment horizontal="right" vertical="center" wrapText="1"/>
      <protection/>
    </xf>
    <xf numFmtId="164" fontId="1" fillId="0" borderId="3" xfId="0" applyFont="1" applyBorder="1" applyAlignment="1">
      <alignment horizontal="center" vertical="center"/>
    </xf>
    <xf numFmtId="169" fontId="1" fillId="0" borderId="2" xfId="19" applyFont="1" applyFill="1" applyBorder="1" applyAlignment="1" applyProtection="1">
      <alignment horizontal="center" vertical="center" wrapText="1"/>
      <protection/>
    </xf>
    <xf numFmtId="171" fontId="0" fillId="0" borderId="5" xfId="16" applyNumberFormat="1" applyFont="1" applyFill="1" applyBorder="1" applyAlignment="1" applyProtection="1">
      <alignment horizontal="left" vertical="center" wrapText="1"/>
      <protection/>
    </xf>
    <xf numFmtId="171" fontId="0" fillId="0" borderId="6" xfId="16" applyNumberFormat="1" applyFont="1" applyFill="1" applyBorder="1" applyAlignment="1" applyProtection="1">
      <alignment horizontal="left" vertical="center" wrapText="1"/>
      <protection/>
    </xf>
    <xf numFmtId="171" fontId="1" fillId="0" borderId="9" xfId="16" applyNumberFormat="1" applyFont="1" applyFill="1" applyBorder="1" applyAlignment="1" applyProtection="1">
      <alignment horizontal="left" vertical="center"/>
      <protection/>
    </xf>
    <xf numFmtId="171" fontId="0" fillId="0" borderId="8" xfId="16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1" fillId="0" borderId="15" xfId="0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15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/>
    </xf>
    <xf numFmtId="172" fontId="1" fillId="0" borderId="17" xfId="15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72" fontId="0" fillId="0" borderId="17" xfId="15" applyNumberFormat="1" applyFont="1" applyFill="1" applyBorder="1" applyAlignment="1" applyProtection="1">
      <alignment/>
      <protection/>
    </xf>
    <xf numFmtId="164" fontId="0" fillId="0" borderId="15" xfId="0" applyBorder="1" applyAlignment="1">
      <alignment/>
    </xf>
    <xf numFmtId="172" fontId="0" fillId="0" borderId="14" xfId="15" applyNumberFormat="1" applyFont="1" applyFill="1" applyBorder="1" applyAlignment="1" applyProtection="1">
      <alignment/>
      <protection/>
    </xf>
    <xf numFmtId="172" fontId="0" fillId="0" borderId="21" xfId="15" applyNumberFormat="1" applyFont="1" applyFill="1" applyBorder="1" applyAlignment="1" applyProtection="1">
      <alignment/>
      <protection/>
    </xf>
    <xf numFmtId="167" fontId="1" fillId="0" borderId="17" xfId="15" applyNumberFormat="1" applyFont="1" applyFill="1" applyBorder="1" applyAlignment="1" applyProtection="1">
      <alignment/>
      <protection/>
    </xf>
    <xf numFmtId="167" fontId="0" fillId="0" borderId="17" xfId="15" applyNumberFormat="1" applyFont="1" applyFill="1" applyBorder="1" applyAlignment="1" applyProtection="1">
      <alignment/>
      <protection/>
    </xf>
    <xf numFmtId="167" fontId="0" fillId="0" borderId="14" xfId="15" applyNumberFormat="1" applyFont="1" applyFill="1" applyBorder="1" applyAlignment="1" applyProtection="1">
      <alignment/>
      <protection/>
    </xf>
    <xf numFmtId="165" fontId="0" fillId="0" borderId="21" xfId="15" applyFont="1" applyFill="1" applyBorder="1" applyAlignment="1" applyProtection="1">
      <alignment/>
      <protection/>
    </xf>
    <xf numFmtId="164" fontId="1" fillId="0" borderId="13" xfId="0" applyFont="1" applyBorder="1" applyAlignment="1">
      <alignment/>
    </xf>
    <xf numFmtId="172" fontId="1" fillId="0" borderId="14" xfId="15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2371725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1657350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133350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133350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1638300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1381125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1543050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1657350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1657350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1657350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ea_critica\PROYECTO%202001\ANTEPROY2001\LEYES%20PTO.YCOMP\Anexos%20Ley%202001\Anexos%20Ley%20Aprobada\cuadros%20sistema\FUENTE%20FT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 FTO_"/>
    </sheetNames>
    <sheetDataSet>
      <sheetData sheetId="0">
        <row r="2">
          <cell r="B2">
            <v>111</v>
          </cell>
          <cell r="C2" t="str">
            <v>Tesoro Provincial - Rentas Generales</v>
          </cell>
        </row>
        <row r="3">
          <cell r="B3">
            <v>201</v>
          </cell>
          <cell r="C3" t="str">
            <v>Recursos propios de los organismos de libre disponibilidad</v>
          </cell>
        </row>
        <row r="4">
          <cell r="B4">
            <v>202</v>
          </cell>
          <cell r="C4" t="str">
            <v>Ley 23966 - Coparticipación Vial</v>
          </cell>
        </row>
        <row r="5">
          <cell r="B5">
            <v>203</v>
          </cell>
          <cell r="C5" t="str">
            <v>Fondo Nacional de la Vivienda</v>
          </cell>
        </row>
        <row r="6">
          <cell r="B6">
            <v>204</v>
          </cell>
          <cell r="C6" t="str">
            <v>FO.NA.VI. - Comisión de Servicios Personal</v>
          </cell>
        </row>
        <row r="7">
          <cell r="B7">
            <v>205</v>
          </cell>
          <cell r="C7" t="str">
            <v>FO.NA.VI. - Comisión de Servicios Gastos de Funcionamiento</v>
          </cell>
        </row>
        <row r="9">
          <cell r="C9" t="str">
            <v>Contribución de Mejora Dirección Provincial de Vialidad</v>
          </cell>
        </row>
        <row r="10">
          <cell r="C10" t="str">
            <v>Escrituraciones Ley 24464 - Vivienda y Urbanismo</v>
          </cell>
        </row>
        <row r="15">
          <cell r="C15" t="str">
            <v>Producido Juegos de Azar</v>
          </cell>
        </row>
        <row r="16">
          <cell r="C16" t="str">
            <v>Producido Autopista Santa Fe-Rosario D.P.Vialidad</v>
          </cell>
        </row>
        <row r="62">
          <cell r="C62" t="str">
            <v>Excedente Coparticipación Nacional - Claúsula II-  Inc.8- Pacto Fiscal</v>
          </cell>
        </row>
        <row r="169">
          <cell r="C169" t="str">
            <v>PROMUDI  II - Préstamos BIRF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75" zoomScaleNormal="75" workbookViewId="0" topLeftCell="A1">
      <selection activeCell="A39" sqref="A39"/>
    </sheetView>
  </sheetViews>
  <sheetFormatPr defaultColWidth="11.421875" defaultRowHeight="12.75"/>
  <cols>
    <col min="1" max="1" width="63.28125" style="1" customWidth="1"/>
    <col min="2" max="3" width="16.28125" style="1" customWidth="1"/>
    <col min="4" max="4" width="17.28125" style="1" customWidth="1"/>
    <col min="5" max="5" width="16.57421875" style="1" customWidth="1"/>
    <col min="6" max="6" width="18.57421875" style="1" customWidth="1"/>
    <col min="7" max="8" width="17.28125" style="1" customWidth="1"/>
    <col min="9" max="10" width="16.28125" style="1" customWidth="1"/>
    <col min="11" max="11" width="18.28125" style="1" customWidth="1"/>
    <col min="12" max="12" width="16.7109375" style="1" customWidth="1"/>
    <col min="13" max="13" width="24.57421875" style="1" customWidth="1"/>
    <col min="14" max="16384" width="11.421875" style="1" customWidth="1"/>
  </cols>
  <sheetData>
    <row r="1" ht="12">
      <c r="H1" s="2" t="s">
        <v>0</v>
      </c>
    </row>
    <row r="2" ht="12">
      <c r="H2" s="2"/>
    </row>
    <row r="3" spans="1:11" ht="32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">
      <c r="K4" s="1" t="s">
        <v>2</v>
      </c>
    </row>
    <row r="6" spans="1:11" ht="12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12">
      <c r="A7" s="4"/>
    </row>
    <row r="8" spans="1:11" ht="12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11" spans="1:11" ht="12">
      <c r="A11" s="5"/>
      <c r="B11" s="6" t="s">
        <v>5</v>
      </c>
      <c r="C11" s="7" t="s">
        <v>6</v>
      </c>
      <c r="D11" s="6" t="s">
        <v>7</v>
      </c>
      <c r="E11" s="6"/>
      <c r="F11" s="6"/>
      <c r="G11" s="7" t="s">
        <v>8</v>
      </c>
      <c r="H11" s="7"/>
      <c r="I11" s="7"/>
      <c r="J11" s="7"/>
      <c r="K11" s="8" t="s">
        <v>9</v>
      </c>
    </row>
    <row r="12" spans="1:11" ht="12">
      <c r="A12" s="9" t="s">
        <v>10</v>
      </c>
      <c r="B12" s="10" t="s">
        <v>11</v>
      </c>
      <c r="C12" s="10" t="s">
        <v>12</v>
      </c>
      <c r="D12" s="11" t="s">
        <v>13</v>
      </c>
      <c r="E12" s="11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2"/>
    </row>
    <row r="13" spans="1:13" ht="12">
      <c r="A13" s="13"/>
      <c r="B13" s="5"/>
      <c r="C13" s="5"/>
      <c r="D13" s="5"/>
      <c r="E13" s="14"/>
      <c r="F13" s="5"/>
      <c r="G13" s="15"/>
      <c r="H13" s="5"/>
      <c r="I13" s="15"/>
      <c r="J13" s="5"/>
      <c r="K13" s="5"/>
      <c r="L13"/>
      <c r="M13"/>
    </row>
    <row r="14" spans="1:13" ht="12">
      <c r="A14" s="16"/>
      <c r="B14" s="17"/>
      <c r="C14" s="17"/>
      <c r="D14" s="17"/>
      <c r="E14" s="18"/>
      <c r="F14" s="17"/>
      <c r="H14" s="17"/>
      <c r="J14" s="17"/>
      <c r="K14" s="17"/>
      <c r="L14"/>
      <c r="M14"/>
    </row>
    <row r="15" spans="1:13" ht="12">
      <c r="A15" s="19" t="s">
        <v>20</v>
      </c>
      <c r="B15" s="20">
        <v>3027000</v>
      </c>
      <c r="C15" s="20"/>
      <c r="D15" s="20">
        <v>142800</v>
      </c>
      <c r="E15" s="21">
        <v>300000</v>
      </c>
      <c r="F15" s="20">
        <v>79391000</v>
      </c>
      <c r="G15" s="22">
        <v>25857174</v>
      </c>
      <c r="H15" s="20">
        <v>38704362</v>
      </c>
      <c r="I15" s="22">
        <v>2740270</v>
      </c>
      <c r="J15" s="20">
        <v>5477959</v>
      </c>
      <c r="K15" s="20">
        <f>SUM(B15:J15)</f>
        <v>155640565</v>
      </c>
      <c r="L15"/>
      <c r="M15"/>
    </row>
    <row r="16" spans="1:13" ht="12">
      <c r="A16" s="16"/>
      <c r="B16" s="22"/>
      <c r="C16" s="20"/>
      <c r="D16" s="20"/>
      <c r="E16" s="21"/>
      <c r="F16" s="20"/>
      <c r="G16" s="22"/>
      <c r="H16" s="20"/>
      <c r="I16" s="22"/>
      <c r="J16" s="20"/>
      <c r="K16" s="20"/>
      <c r="L16"/>
      <c r="M16"/>
    </row>
    <row r="17" spans="1:13" ht="12">
      <c r="A17" s="19" t="s">
        <v>21</v>
      </c>
      <c r="B17" s="20">
        <v>4852225.98</v>
      </c>
      <c r="C17" s="20">
        <v>364139</v>
      </c>
      <c r="D17" s="20">
        <v>75923334</v>
      </c>
      <c r="E17" s="21">
        <v>15741860.85</v>
      </c>
      <c r="F17" s="20">
        <v>55662316</v>
      </c>
      <c r="G17" s="22">
        <v>10700904</v>
      </c>
      <c r="H17" s="20">
        <v>9364294.8</v>
      </c>
      <c r="I17" s="22">
        <v>2538270</v>
      </c>
      <c r="J17" s="20">
        <v>5477959</v>
      </c>
      <c r="K17" s="20">
        <f>SUM(B17:J17)</f>
        <v>180625303.63</v>
      </c>
      <c r="L17"/>
      <c r="M17"/>
    </row>
    <row r="18" spans="1:13" ht="12">
      <c r="A18" s="16"/>
      <c r="B18" s="20"/>
      <c r="C18" s="20"/>
      <c r="D18" s="20"/>
      <c r="E18" s="21"/>
      <c r="F18" s="20"/>
      <c r="G18" s="22"/>
      <c r="H18" s="20"/>
      <c r="I18" s="22"/>
      <c r="J18" s="20"/>
      <c r="K18" s="20"/>
      <c r="L18"/>
      <c r="M18"/>
    </row>
    <row r="19" spans="1:13" ht="12">
      <c r="A19" s="23" t="s">
        <v>22</v>
      </c>
      <c r="B19" s="20">
        <f>+B15-B17</f>
        <v>-1825225.9800000004</v>
      </c>
      <c r="C19" s="20">
        <f>+C15-C17</f>
        <v>-364139</v>
      </c>
      <c r="D19" s="20">
        <f>+D15-D17</f>
        <v>-75780534</v>
      </c>
      <c r="E19" s="20">
        <f>+E15-E17</f>
        <v>-15441860.85</v>
      </c>
      <c r="F19" s="20">
        <f>+F15-F17</f>
        <v>23728684</v>
      </c>
      <c r="G19" s="20">
        <f>+G15-G17</f>
        <v>15156270</v>
      </c>
      <c r="H19" s="20">
        <f>+H15-H17</f>
        <v>29340067.2</v>
      </c>
      <c r="I19" s="20">
        <f>+I15-I17</f>
        <v>202000</v>
      </c>
      <c r="J19" s="20"/>
      <c r="K19" s="20">
        <f>SUM(B19:J19)</f>
        <v>-24984738.629999995</v>
      </c>
      <c r="L19"/>
      <c r="M19"/>
    </row>
    <row r="20" spans="1:13" ht="12">
      <c r="A20" s="16"/>
      <c r="B20" s="20"/>
      <c r="C20" s="20"/>
      <c r="D20" s="20"/>
      <c r="E20" s="21"/>
      <c r="F20" s="20"/>
      <c r="G20" s="22"/>
      <c r="H20" s="20"/>
      <c r="I20" s="22"/>
      <c r="J20" s="20"/>
      <c r="K20" s="20"/>
      <c r="L20"/>
      <c r="M20"/>
    </row>
    <row r="21" spans="1:13" ht="12">
      <c r="A21" s="16" t="s">
        <v>23</v>
      </c>
      <c r="B21" s="20"/>
      <c r="C21" s="20"/>
      <c r="D21" s="20"/>
      <c r="E21" s="21"/>
      <c r="F21" s="20"/>
      <c r="G21" s="22"/>
      <c r="H21" s="20">
        <v>232357100</v>
      </c>
      <c r="I21" s="22"/>
      <c r="J21" s="20"/>
      <c r="K21" s="20">
        <f>SUM(B21:J21)</f>
        <v>232357100</v>
      </c>
      <c r="L21"/>
      <c r="M21"/>
    </row>
    <row r="22" spans="1:13" ht="12">
      <c r="A22" s="16"/>
      <c r="B22" s="20"/>
      <c r="C22" s="20"/>
      <c r="D22" s="20"/>
      <c r="E22" s="21"/>
      <c r="F22" s="20"/>
      <c r="G22" s="22"/>
      <c r="H22" s="20"/>
      <c r="I22" s="22"/>
      <c r="J22" s="20"/>
      <c r="K22" s="20"/>
      <c r="L22"/>
      <c r="M22"/>
    </row>
    <row r="23" spans="1:13" ht="12">
      <c r="A23" s="19" t="s">
        <v>24</v>
      </c>
      <c r="B23" s="20">
        <v>230000</v>
      </c>
      <c r="C23" s="20">
        <v>43000</v>
      </c>
      <c r="D23" s="20">
        <v>9985000</v>
      </c>
      <c r="E23" s="21">
        <v>140434</v>
      </c>
      <c r="F23" s="20">
        <v>980000</v>
      </c>
      <c r="G23" s="22">
        <v>299214988</v>
      </c>
      <c r="H23" s="20">
        <v>270295167.2</v>
      </c>
      <c r="I23" s="22">
        <v>202000</v>
      </c>
      <c r="J23" s="20"/>
      <c r="K23" s="20">
        <f>SUM(B23:J23)</f>
        <v>581090589.2</v>
      </c>
      <c r="L23"/>
      <c r="M23"/>
    </row>
    <row r="24" spans="1:13" ht="12">
      <c r="A24" s="16"/>
      <c r="B24" s="20"/>
      <c r="C24" s="20"/>
      <c r="D24" s="20"/>
      <c r="E24" s="21"/>
      <c r="F24" s="20"/>
      <c r="G24" s="22"/>
      <c r="H24" s="20"/>
      <c r="I24" s="22"/>
      <c r="J24" s="20"/>
      <c r="K24" s="20"/>
      <c r="L24"/>
      <c r="M24"/>
    </row>
    <row r="25" spans="1:12" ht="12">
      <c r="A25" s="24" t="s">
        <v>25</v>
      </c>
      <c r="B25" s="20">
        <f>+B23-B21</f>
        <v>230000</v>
      </c>
      <c r="C25" s="20">
        <f>+C23-C21</f>
        <v>43000</v>
      </c>
      <c r="D25" s="20">
        <f>+D23-D21</f>
        <v>9985000</v>
      </c>
      <c r="E25" s="20">
        <f>+E23-E21</f>
        <v>140434</v>
      </c>
      <c r="F25" s="20">
        <f>+F23-F21</f>
        <v>980000</v>
      </c>
      <c r="G25" s="20">
        <f>+G23-G21</f>
        <v>299214988</v>
      </c>
      <c r="H25" s="20">
        <f>+H23-H21</f>
        <v>37938067.19999999</v>
      </c>
      <c r="I25" s="20">
        <f>+I23-I21</f>
        <v>202000</v>
      </c>
      <c r="J25" s="20"/>
      <c r="K25" s="20">
        <f>SUM(B25:J25)</f>
        <v>348733489.2</v>
      </c>
      <c r="L25"/>
    </row>
    <row r="26" spans="1:12" ht="12">
      <c r="A26" s="16"/>
      <c r="B26" s="20"/>
      <c r="C26" s="20"/>
      <c r="D26" s="20"/>
      <c r="E26" s="21"/>
      <c r="F26" s="20"/>
      <c r="G26" s="22"/>
      <c r="H26" s="20"/>
      <c r="I26" s="22"/>
      <c r="J26" s="20"/>
      <c r="K26" s="20"/>
      <c r="L26"/>
    </row>
    <row r="27" spans="1:12" ht="12">
      <c r="A27" s="16" t="s">
        <v>26</v>
      </c>
      <c r="B27" s="20">
        <f>+B15+B21</f>
        <v>3027000</v>
      </c>
      <c r="C27" s="20"/>
      <c r="D27" s="20">
        <f>+D15+D21</f>
        <v>142800</v>
      </c>
      <c r="E27" s="20">
        <f>+E15+E21</f>
        <v>300000</v>
      </c>
      <c r="F27" s="20">
        <f>+F15+F21</f>
        <v>79391000</v>
      </c>
      <c r="G27" s="20">
        <f>+G15+G21</f>
        <v>25857174</v>
      </c>
      <c r="H27" s="20">
        <f>+H15+H21</f>
        <v>271061462</v>
      </c>
      <c r="I27" s="20">
        <f>+I15+I21</f>
        <v>2740270</v>
      </c>
      <c r="J27" s="20">
        <f>+J15+J21</f>
        <v>5477959</v>
      </c>
      <c r="K27" s="20">
        <f>SUM(B27:J27)</f>
        <v>387997665</v>
      </c>
      <c r="L27"/>
    </row>
    <row r="28" spans="1:12" ht="12">
      <c r="A28" s="16" t="s">
        <v>27</v>
      </c>
      <c r="B28" s="20">
        <f>+B17+B23</f>
        <v>5082225.98</v>
      </c>
      <c r="C28" s="20">
        <f>+C17+C23</f>
        <v>407139</v>
      </c>
      <c r="D28" s="20">
        <f>+D17+D23</f>
        <v>85908334</v>
      </c>
      <c r="E28" s="20">
        <f>+E17+E23</f>
        <v>15882294.85</v>
      </c>
      <c r="F28" s="20">
        <f>+F17+F23</f>
        <v>56642316</v>
      </c>
      <c r="G28" s="20">
        <f>+G17+G23</f>
        <v>309915892</v>
      </c>
      <c r="H28" s="20">
        <f>+H17+H23</f>
        <v>279659462</v>
      </c>
      <c r="I28" s="20">
        <f>+I17+I23</f>
        <v>2740270</v>
      </c>
      <c r="J28" s="20">
        <f>+J17+J23</f>
        <v>5477959</v>
      </c>
      <c r="K28" s="20">
        <f>SUM(B28:J28)</f>
        <v>761715892.83</v>
      </c>
      <c r="L28"/>
    </row>
    <row r="29" spans="1:12" ht="12">
      <c r="A29" s="16"/>
      <c r="B29" s="20"/>
      <c r="C29" s="20"/>
      <c r="D29" s="20"/>
      <c r="E29" s="21"/>
      <c r="F29" s="20"/>
      <c r="G29" s="22"/>
      <c r="H29" s="20"/>
      <c r="I29" s="22"/>
      <c r="J29" s="20"/>
      <c r="K29" s="20"/>
      <c r="L29"/>
    </row>
    <row r="30" spans="1:12" ht="12">
      <c r="A30" s="16"/>
      <c r="B30" s="20"/>
      <c r="C30" s="20"/>
      <c r="D30" s="20"/>
      <c r="E30" s="21"/>
      <c r="F30" s="20"/>
      <c r="G30" s="22"/>
      <c r="H30" s="20"/>
      <c r="I30" s="22"/>
      <c r="J30" s="20"/>
      <c r="K30" s="20"/>
      <c r="L30"/>
    </row>
    <row r="31" spans="1:12" ht="12">
      <c r="A31" s="23" t="s">
        <v>28</v>
      </c>
      <c r="B31" s="20"/>
      <c r="C31" s="20"/>
      <c r="D31" s="20"/>
      <c r="E31" s="21"/>
      <c r="F31" s="20"/>
      <c r="G31" s="22"/>
      <c r="H31" s="20"/>
      <c r="I31" s="22"/>
      <c r="J31" s="20"/>
      <c r="K31" s="20"/>
      <c r="L31"/>
    </row>
    <row r="32" spans="1:12" ht="12">
      <c r="A32" s="23" t="s">
        <v>29</v>
      </c>
      <c r="B32" s="20">
        <f>B19-B25</f>
        <v>-2055225.9800000004</v>
      </c>
      <c r="C32" s="20">
        <f>C19-C25</f>
        <v>-407139</v>
      </c>
      <c r="D32" s="20">
        <f>D19-D25</f>
        <v>-85765534</v>
      </c>
      <c r="E32" s="20">
        <f>E19-E25</f>
        <v>-15582294.85</v>
      </c>
      <c r="F32" s="20">
        <f>F19-F25</f>
        <v>22748684</v>
      </c>
      <c r="G32" s="20">
        <f>G19-G25</f>
        <v>-284058718</v>
      </c>
      <c r="H32" s="20">
        <f>H19-H25</f>
        <v>-8597999.999999989</v>
      </c>
      <c r="I32" s="20"/>
      <c r="J32" s="20"/>
      <c r="K32" s="20">
        <f>SUM(B32:J32)</f>
        <v>-373718227.83000004</v>
      </c>
      <c r="L32"/>
    </row>
    <row r="33" spans="1:12" ht="12">
      <c r="A33" s="16"/>
      <c r="B33" s="20"/>
      <c r="C33" s="20"/>
      <c r="D33" s="20"/>
      <c r="E33" s="21"/>
      <c r="F33" s="20"/>
      <c r="G33" s="22"/>
      <c r="H33" s="20"/>
      <c r="I33" s="22"/>
      <c r="J33" s="20"/>
      <c r="K33" s="20"/>
      <c r="L33"/>
    </row>
    <row r="34" spans="1:12" ht="12">
      <c r="A34" s="16" t="s">
        <v>30</v>
      </c>
      <c r="B34" s="20">
        <f>+B35+B36</f>
        <v>2055225.98</v>
      </c>
      <c r="C34" s="20">
        <f>+C35+C36</f>
        <v>407139</v>
      </c>
      <c r="D34" s="20">
        <f>+D35+D36</f>
        <v>85765534</v>
      </c>
      <c r="E34" s="20">
        <f>+E35+E36</f>
        <v>15600935.85</v>
      </c>
      <c r="F34" s="20"/>
      <c r="G34" s="20">
        <f>+G35+G36</f>
        <v>284058718</v>
      </c>
      <c r="H34" s="20">
        <f>+H35+H36</f>
        <v>15000000</v>
      </c>
      <c r="I34" s="20"/>
      <c r="J34" s="20"/>
      <c r="K34" s="20">
        <f>SUM(B34:J34)</f>
        <v>402887552.83000004</v>
      </c>
      <c r="L34"/>
    </row>
    <row r="35" spans="1:12" ht="12">
      <c r="A35" s="16" t="s">
        <v>31</v>
      </c>
      <c r="B35" s="20">
        <v>1955225.98</v>
      </c>
      <c r="C35" s="20">
        <v>364139</v>
      </c>
      <c r="D35" s="20">
        <v>75780534</v>
      </c>
      <c r="E35" s="21">
        <v>15460501.85</v>
      </c>
      <c r="F35" s="20"/>
      <c r="G35" s="22">
        <v>36764772</v>
      </c>
      <c r="H35" s="20"/>
      <c r="I35" s="22"/>
      <c r="J35" s="20"/>
      <c r="K35" s="20">
        <f>SUM(B35:J35)</f>
        <v>130325172.83</v>
      </c>
      <c r="L35"/>
    </row>
    <row r="36" spans="1:12" ht="12">
      <c r="A36" s="16" t="s">
        <v>32</v>
      </c>
      <c r="B36" s="20">
        <v>100000</v>
      </c>
      <c r="C36" s="20">
        <v>43000</v>
      </c>
      <c r="D36" s="20">
        <v>9985000</v>
      </c>
      <c r="E36" s="21">
        <v>140434</v>
      </c>
      <c r="F36" s="20"/>
      <c r="G36" s="22">
        <v>247293946</v>
      </c>
      <c r="H36" s="20">
        <v>15000000</v>
      </c>
      <c r="I36" s="22"/>
      <c r="J36" s="20"/>
      <c r="K36" s="20">
        <f>SUM(B36:J36)</f>
        <v>272562380</v>
      </c>
      <c r="L36"/>
    </row>
    <row r="37" spans="1:12" ht="12">
      <c r="A37" s="16"/>
      <c r="B37" s="20"/>
      <c r="C37" s="20"/>
      <c r="D37" s="20"/>
      <c r="E37" s="21"/>
      <c r="F37" s="20"/>
      <c r="G37" s="22"/>
      <c r="H37" s="20"/>
      <c r="I37" s="22"/>
      <c r="J37" s="20"/>
      <c r="K37" s="20"/>
      <c r="L37"/>
    </row>
    <row r="38" spans="1:12" ht="12">
      <c r="A38" s="16" t="s">
        <v>33</v>
      </c>
      <c r="B38" s="20"/>
      <c r="C38" s="20"/>
      <c r="D38" s="20"/>
      <c r="E38" s="20">
        <f>+E39+E40</f>
        <v>18641</v>
      </c>
      <c r="F38" s="20">
        <f>+F39+F40</f>
        <v>22748684</v>
      </c>
      <c r="G38" s="20"/>
      <c r="H38" s="20"/>
      <c r="I38" s="20"/>
      <c r="J38" s="20"/>
      <c r="K38" s="20">
        <f>SUM(B38:J38)</f>
        <v>22767325</v>
      </c>
      <c r="L38"/>
    </row>
    <row r="39" spans="1:12" ht="12">
      <c r="A39" s="16" t="s">
        <v>34</v>
      </c>
      <c r="B39" s="20"/>
      <c r="C39" s="20"/>
      <c r="D39" s="20"/>
      <c r="E39" s="21">
        <v>18641</v>
      </c>
      <c r="F39" s="20">
        <v>22748684</v>
      </c>
      <c r="G39" s="22"/>
      <c r="H39" s="20"/>
      <c r="I39" s="22"/>
      <c r="J39" s="20"/>
      <c r="K39" s="20">
        <f>SUM(B39:J39)</f>
        <v>22767325</v>
      </c>
      <c r="L39"/>
    </row>
    <row r="40" spans="1:12" ht="12">
      <c r="A40" s="16" t="s">
        <v>35</v>
      </c>
      <c r="B40" s="20"/>
      <c r="C40" s="20"/>
      <c r="D40" s="20"/>
      <c r="E40" s="21"/>
      <c r="F40" s="20"/>
      <c r="G40" s="22"/>
      <c r="H40" s="20"/>
      <c r="I40" s="22"/>
      <c r="J40" s="20"/>
      <c r="K40" s="20"/>
      <c r="L40"/>
    </row>
    <row r="41" spans="1:12" ht="12">
      <c r="A41" s="16"/>
      <c r="B41" s="20"/>
      <c r="C41" s="20"/>
      <c r="D41" s="20"/>
      <c r="E41" s="21"/>
      <c r="F41" s="20"/>
      <c r="G41" s="22"/>
      <c r="H41" s="20"/>
      <c r="I41" s="22"/>
      <c r="J41" s="20"/>
      <c r="K41" s="20"/>
      <c r="L41"/>
    </row>
    <row r="42" spans="1:12" ht="12">
      <c r="A42" s="16"/>
      <c r="B42" s="20"/>
      <c r="C42" s="20"/>
      <c r="D42" s="20"/>
      <c r="E42" s="21"/>
      <c r="F42" s="20"/>
      <c r="G42" s="22"/>
      <c r="H42" s="20"/>
      <c r="I42" s="22"/>
      <c r="J42" s="20"/>
      <c r="K42" s="20"/>
      <c r="L42"/>
    </row>
    <row r="43" spans="1:12" ht="12">
      <c r="A43" s="24" t="s">
        <v>36</v>
      </c>
      <c r="B43" s="20"/>
      <c r="C43" s="20"/>
      <c r="D43" s="20"/>
      <c r="E43" s="20"/>
      <c r="F43" s="20"/>
      <c r="G43" s="20"/>
      <c r="H43" s="20">
        <f>+H32+H34-H38</f>
        <v>6402000.000000011</v>
      </c>
      <c r="I43" s="20"/>
      <c r="J43" s="20"/>
      <c r="K43" s="20">
        <f>SUM(B43:J43)</f>
        <v>6402000.000000011</v>
      </c>
      <c r="L43"/>
    </row>
    <row r="44" spans="1:12" ht="12">
      <c r="A44" s="16"/>
      <c r="B44" s="20"/>
      <c r="C44" s="20"/>
      <c r="D44" s="20"/>
      <c r="E44" s="21"/>
      <c r="F44" s="20"/>
      <c r="G44" s="22"/>
      <c r="H44" s="20"/>
      <c r="I44" s="22"/>
      <c r="J44" s="20"/>
      <c r="K44" s="20"/>
      <c r="L44"/>
    </row>
    <row r="45" spans="1:12" ht="12">
      <c r="A45" s="16" t="s">
        <v>37</v>
      </c>
      <c r="B45" s="20"/>
      <c r="C45" s="20"/>
      <c r="D45" s="20"/>
      <c r="E45" s="20">
        <f>SUM(E46:E48)</f>
        <v>21521</v>
      </c>
      <c r="F45" s="20"/>
      <c r="G45" s="20">
        <f>SUM(G46:G48)</f>
        <v>6974510</v>
      </c>
      <c r="H45" s="20"/>
      <c r="I45" s="20"/>
      <c r="J45" s="20"/>
      <c r="K45" s="20">
        <f>SUM(B45:J45)</f>
        <v>6996031</v>
      </c>
      <c r="L45"/>
    </row>
    <row r="46" spans="1:12" ht="12">
      <c r="A46" s="16" t="s">
        <v>38</v>
      </c>
      <c r="B46" s="20"/>
      <c r="C46" s="20"/>
      <c r="D46" s="20"/>
      <c r="E46" s="21"/>
      <c r="F46" s="20"/>
      <c r="G46" s="22"/>
      <c r="H46" s="20"/>
      <c r="I46" s="22"/>
      <c r="J46" s="20"/>
      <c r="K46" s="20"/>
      <c r="L46"/>
    </row>
    <row r="47" spans="1:12" ht="12">
      <c r="A47" s="16" t="s">
        <v>39</v>
      </c>
      <c r="B47" s="20"/>
      <c r="C47" s="20"/>
      <c r="D47" s="20"/>
      <c r="E47" s="21"/>
      <c r="F47" s="20"/>
      <c r="G47" s="22"/>
      <c r="H47" s="20"/>
      <c r="I47" s="22"/>
      <c r="J47" s="20"/>
      <c r="K47" s="20"/>
      <c r="L47"/>
    </row>
    <row r="48" spans="1:12" ht="12">
      <c r="A48" s="16" t="s">
        <v>40</v>
      </c>
      <c r="B48" s="20"/>
      <c r="C48" s="20"/>
      <c r="D48" s="20"/>
      <c r="E48" s="22">
        <v>21521</v>
      </c>
      <c r="F48" s="20"/>
      <c r="G48" s="22">
        <v>6974510</v>
      </c>
      <c r="H48" s="20"/>
      <c r="I48" s="22"/>
      <c r="J48" s="20"/>
      <c r="K48" s="20">
        <f>SUM(B48:J48)</f>
        <v>6996031</v>
      </c>
      <c r="L48"/>
    </row>
    <row r="49" spans="1:12" ht="12">
      <c r="A49" s="16"/>
      <c r="B49" s="20"/>
      <c r="C49" s="20"/>
      <c r="D49" s="20"/>
      <c r="E49" s="21"/>
      <c r="F49" s="20"/>
      <c r="G49" s="22"/>
      <c r="H49" s="20"/>
      <c r="I49" s="22"/>
      <c r="J49" s="20"/>
      <c r="K49" s="20"/>
      <c r="L49"/>
    </row>
    <row r="50" spans="1:12" ht="12">
      <c r="A50" s="16" t="s">
        <v>41</v>
      </c>
      <c r="B50" s="20"/>
      <c r="C50" s="20"/>
      <c r="D50" s="20"/>
      <c r="E50" s="20">
        <f>+E51+E52+E53</f>
        <v>21521</v>
      </c>
      <c r="F50" s="20"/>
      <c r="G50" s="20">
        <f>+G51+G52+G53</f>
        <v>6974510</v>
      </c>
      <c r="H50" s="20">
        <f>+H51+H52+H53</f>
        <v>6402000</v>
      </c>
      <c r="I50" s="20"/>
      <c r="J50" s="20"/>
      <c r="K50" s="20">
        <f>SUM(B50:J50)</f>
        <v>13398031</v>
      </c>
      <c r="L50"/>
    </row>
    <row r="51" spans="1:12" ht="12">
      <c r="A51" s="16" t="s">
        <v>42</v>
      </c>
      <c r="B51" s="20"/>
      <c r="C51" s="20"/>
      <c r="D51" s="20"/>
      <c r="E51" s="21"/>
      <c r="F51" s="20"/>
      <c r="G51" s="22"/>
      <c r="H51" s="20"/>
      <c r="I51" s="22"/>
      <c r="J51" s="20"/>
      <c r="K51" s="20"/>
      <c r="L51"/>
    </row>
    <row r="52" spans="1:12" ht="12">
      <c r="A52" s="16" t="s">
        <v>43</v>
      </c>
      <c r="B52" s="20"/>
      <c r="C52" s="20"/>
      <c r="D52" s="20"/>
      <c r="E52" s="21"/>
      <c r="F52" s="20"/>
      <c r="G52" s="22">
        <v>6974510</v>
      </c>
      <c r="H52" s="20">
        <v>6402000</v>
      </c>
      <c r="I52" s="22"/>
      <c r="J52" s="20"/>
      <c r="K52" s="20">
        <f>SUM(B52:J52)</f>
        <v>13376510</v>
      </c>
      <c r="L52"/>
    </row>
    <row r="53" spans="1:12" ht="12">
      <c r="A53" s="16" t="s">
        <v>44</v>
      </c>
      <c r="B53" s="20"/>
      <c r="C53" s="20"/>
      <c r="D53" s="20"/>
      <c r="E53" s="21">
        <v>21521</v>
      </c>
      <c r="F53" s="20"/>
      <c r="G53" s="22"/>
      <c r="H53" s="20"/>
      <c r="I53" s="22"/>
      <c r="J53" s="20"/>
      <c r="K53" s="20">
        <f>SUM(B53:J53)</f>
        <v>21521</v>
      </c>
      <c r="L53"/>
    </row>
    <row r="54" spans="1:12" ht="12">
      <c r="A54" s="25"/>
      <c r="B54" s="26"/>
      <c r="C54" s="26"/>
      <c r="D54" s="26"/>
      <c r="E54" s="27"/>
      <c r="F54" s="26"/>
      <c r="G54" s="28"/>
      <c r="H54" s="26"/>
      <c r="I54" s="28"/>
      <c r="J54" s="26"/>
      <c r="K54" s="26"/>
      <c r="L54"/>
    </row>
    <row r="55" ht="12">
      <c r="L55"/>
    </row>
  </sheetData>
  <mergeCells count="5">
    <mergeCell ref="A3:K3"/>
    <mergeCell ref="A6:K6"/>
    <mergeCell ref="A8:K8"/>
    <mergeCell ref="D11:F11"/>
    <mergeCell ref="G11:J11"/>
  </mergeCells>
  <printOptions/>
  <pageMargins left="0.7097222222222223" right="1.840277777777778" top="1.5597222222222222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10.7109375" style="0" customWidth="1"/>
    <col min="2" max="2" width="42.5742187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4.7109375" style="0" customWidth="1"/>
  </cols>
  <sheetData>
    <row r="3" spans="1:12" ht="12">
      <c r="A3" s="29"/>
      <c r="B3" s="29"/>
      <c r="C3" s="29"/>
      <c r="E3" s="29"/>
      <c r="L3" s="29"/>
    </row>
    <row r="4" spans="1:12" ht="1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>
      <c r="A5" s="29"/>
      <c r="B5" s="29"/>
      <c r="C5" s="29"/>
      <c r="D5" s="29"/>
      <c r="E5" s="29"/>
      <c r="L5" t="s">
        <v>92</v>
      </c>
    </row>
    <row r="6" spans="1:5" ht="12">
      <c r="A6" s="29"/>
      <c r="B6" s="29"/>
      <c r="C6" s="29"/>
      <c r="D6" s="29"/>
      <c r="E6" s="29"/>
    </row>
    <row r="7" spans="1:12" ht="12">
      <c r="A7" s="30" t="s">
        <v>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">
      <c r="A8" s="30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1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">
      <c r="A10" s="32" t="s">
        <v>77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2" ht="12">
      <c r="A11" s="33" t="s">
        <v>93</v>
      </c>
      <c r="B11" s="33"/>
    </row>
    <row r="12" ht="15" customHeight="1"/>
    <row r="13" ht="10.5" customHeight="1"/>
    <row r="14" ht="12.75" hidden="1"/>
    <row r="15" spans="1:12" ht="81" customHeight="1">
      <c r="A15" s="34" t="s">
        <v>79</v>
      </c>
      <c r="B15" s="34"/>
      <c r="C15" s="35" t="s">
        <v>51</v>
      </c>
      <c r="D15" s="36" t="s">
        <v>52</v>
      </c>
      <c r="E15" s="37" t="s">
        <v>53</v>
      </c>
      <c r="F15" s="36" t="s">
        <v>54</v>
      </c>
      <c r="G15" s="37" t="s">
        <v>55</v>
      </c>
      <c r="H15" s="36" t="s">
        <v>56</v>
      </c>
      <c r="I15" s="37" t="s">
        <v>57</v>
      </c>
      <c r="J15" s="36" t="s">
        <v>58</v>
      </c>
      <c r="K15" s="38" t="s">
        <v>59</v>
      </c>
      <c r="L15" s="38" t="s">
        <v>60</v>
      </c>
    </row>
    <row r="16" spans="1:12" ht="11.25" customHeight="1">
      <c r="A16" s="39"/>
      <c r="B16" s="40"/>
      <c r="C16" s="41"/>
      <c r="D16" s="42"/>
      <c r="E16" s="41"/>
      <c r="F16" s="42"/>
      <c r="G16" s="42"/>
      <c r="H16" s="42"/>
      <c r="I16" s="43"/>
      <c r="J16" s="41"/>
      <c r="K16" s="42"/>
      <c r="L16" s="44"/>
    </row>
    <row r="17" spans="1:12" ht="55.5" customHeight="1">
      <c r="A17" s="45">
        <f>'[1]FUENTE FTO_'!B3</f>
        <v>201</v>
      </c>
      <c r="B17" s="46" t="str">
        <f>'[1]FUENTE FTO_'!C3</f>
        <v>Recursos propios de los organismos de libre disponibilidad</v>
      </c>
      <c r="C17" s="54">
        <v>4077080</v>
      </c>
      <c r="D17" s="54">
        <v>251879</v>
      </c>
      <c r="E17" s="54">
        <v>1149000</v>
      </c>
      <c r="F17" s="54"/>
      <c r="G17" s="54"/>
      <c r="H17" s="55"/>
      <c r="I17" s="55"/>
      <c r="J17" s="54"/>
      <c r="K17" s="55"/>
      <c r="L17" s="56">
        <f>SUM(C17:K17)</f>
        <v>5477959</v>
      </c>
    </row>
    <row r="18" spans="1:12" ht="3" customHeight="1">
      <c r="A18" s="45"/>
      <c r="B18" s="40"/>
      <c r="C18" s="54"/>
      <c r="D18" s="54"/>
      <c r="E18" s="54"/>
      <c r="F18" s="54"/>
      <c r="G18" s="54"/>
      <c r="H18" s="55"/>
      <c r="I18" s="55"/>
      <c r="J18" s="54"/>
      <c r="K18" s="55"/>
      <c r="L18" s="56"/>
    </row>
    <row r="19" spans="1:12" ht="48" customHeight="1">
      <c r="A19" s="63" t="s">
        <v>61</v>
      </c>
      <c r="B19" s="63"/>
      <c r="C19" s="57">
        <f>SUM(C16:C18)</f>
        <v>4077080</v>
      </c>
      <c r="D19" s="57">
        <f>SUM(D16:D18)</f>
        <v>251879</v>
      </c>
      <c r="E19" s="57">
        <f>SUM(E16:E18)</f>
        <v>1149000</v>
      </c>
      <c r="F19" s="57"/>
      <c r="G19" s="57"/>
      <c r="H19" s="57"/>
      <c r="I19" s="57"/>
      <c r="J19" s="57"/>
      <c r="K19" s="57"/>
      <c r="L19" s="58">
        <f>SUM(C19:K19)</f>
        <v>5477959</v>
      </c>
    </row>
    <row r="25" ht="12">
      <c r="A25" s="53" t="s">
        <v>62</v>
      </c>
    </row>
  </sheetData>
  <mergeCells count="5">
    <mergeCell ref="A4:L4"/>
    <mergeCell ref="A7:L7"/>
    <mergeCell ref="A8:L8"/>
    <mergeCell ref="A15:B15"/>
    <mergeCell ref="A19:B19"/>
  </mergeCells>
  <printOptions/>
  <pageMargins left="0.4902777777777778" right="1.8798611111111112" top="2.170138888888889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3"/>
  <sheetViews>
    <sheetView zoomScale="75" zoomScaleNormal="75" workbookViewId="0" topLeftCell="A1">
      <selection activeCell="C31" sqref="C31"/>
    </sheetView>
  </sheetViews>
  <sheetFormatPr defaultColWidth="11.421875" defaultRowHeight="12.75"/>
  <cols>
    <col min="1" max="2" width="16.7109375" style="0" customWidth="1"/>
    <col min="3" max="3" width="15.57421875" style="0" customWidth="1"/>
    <col min="4" max="4" width="43.140625" style="0" customWidth="1"/>
    <col min="5" max="5" width="16.57421875" style="0" customWidth="1"/>
  </cols>
  <sheetData>
    <row r="5" ht="12">
      <c r="E5" s="2"/>
    </row>
    <row r="6" spans="1:5" ht="12">
      <c r="A6" s="29"/>
      <c r="B6" s="29"/>
      <c r="C6" s="29"/>
      <c r="E6" s="66"/>
    </row>
    <row r="7" spans="1:5" ht="12">
      <c r="A7" s="3" t="s">
        <v>1</v>
      </c>
      <c r="B7" s="3"/>
      <c r="C7" s="3"/>
      <c r="D7" s="3"/>
      <c r="E7" s="3"/>
    </row>
    <row r="8" spans="1:5" ht="12">
      <c r="A8" s="29"/>
      <c r="B8" s="29"/>
      <c r="C8" s="29"/>
      <c r="D8" s="29"/>
      <c r="E8" s="29" t="s">
        <v>94</v>
      </c>
    </row>
    <row r="9" spans="1:5" ht="12">
      <c r="A9" s="29"/>
      <c r="B9" s="29"/>
      <c r="C9" s="29"/>
      <c r="D9" s="29"/>
      <c r="E9" s="29"/>
    </row>
    <row r="10" spans="1:5" ht="12">
      <c r="A10" s="30" t="s">
        <v>46</v>
      </c>
      <c r="B10" s="30"/>
      <c r="C10" s="30"/>
      <c r="D10" s="30"/>
      <c r="E10" s="30"/>
    </row>
    <row r="11" spans="1:5" ht="12">
      <c r="A11" s="30" t="s">
        <v>95</v>
      </c>
      <c r="B11" s="30"/>
      <c r="C11" s="30"/>
      <c r="D11" s="30"/>
      <c r="E11" s="30"/>
    </row>
    <row r="12" spans="1:5" ht="12">
      <c r="A12" s="31"/>
      <c r="B12" s="31"/>
      <c r="C12" s="31"/>
      <c r="D12" s="31"/>
      <c r="E12" s="31"/>
    </row>
    <row r="13" spans="1:5" ht="12">
      <c r="A13" s="32" t="s">
        <v>48</v>
      </c>
      <c r="B13" s="32"/>
      <c r="C13" s="32"/>
      <c r="D13" s="32"/>
      <c r="E13" s="32"/>
    </row>
    <row r="14" spans="1:2" ht="12">
      <c r="A14" s="33" t="s">
        <v>96</v>
      </c>
      <c r="B14" s="33"/>
    </row>
    <row r="15" spans="1:2" ht="12">
      <c r="A15" s="33"/>
      <c r="B15" s="33"/>
    </row>
    <row r="16" ht="18.75" customHeight="1"/>
    <row r="17" spans="1:5" ht="15" customHeight="1">
      <c r="A17" s="67"/>
      <c r="B17" s="68"/>
      <c r="C17" s="69"/>
      <c r="D17" s="68"/>
      <c r="E17" s="70"/>
    </row>
    <row r="18" spans="1:5" ht="12">
      <c r="A18" s="71" t="s">
        <v>97</v>
      </c>
      <c r="B18" s="72" t="s">
        <v>98</v>
      </c>
      <c r="C18" s="73" t="s">
        <v>99</v>
      </c>
      <c r="D18" s="72" t="s">
        <v>10</v>
      </c>
      <c r="E18" s="74" t="s">
        <v>100</v>
      </c>
    </row>
    <row r="19" spans="1:5" ht="12">
      <c r="A19" s="75"/>
      <c r="B19" s="76"/>
      <c r="C19" s="77"/>
      <c r="D19" s="76"/>
      <c r="E19" s="78"/>
    </row>
    <row r="20" spans="1:5" ht="12">
      <c r="A20" s="67"/>
      <c r="B20" s="69"/>
      <c r="C20" s="69"/>
      <c r="D20" s="69"/>
      <c r="E20" s="70"/>
    </row>
    <row r="21" spans="1:5" ht="12">
      <c r="A21" s="79">
        <v>2</v>
      </c>
      <c r="B21" s="80"/>
      <c r="C21" s="80"/>
      <c r="D21" s="81" t="s">
        <v>101</v>
      </c>
      <c r="E21" s="82">
        <f>+E22</f>
        <v>5082225.98</v>
      </c>
    </row>
    <row r="22" spans="1:5" ht="12">
      <c r="A22" s="79"/>
      <c r="B22" s="80">
        <v>2</v>
      </c>
      <c r="C22" s="80"/>
      <c r="D22" s="83" t="s">
        <v>102</v>
      </c>
      <c r="E22" s="84">
        <v>5082225.98</v>
      </c>
    </row>
    <row r="23" spans="1:5" ht="12">
      <c r="A23" s="85"/>
      <c r="B23" s="83"/>
      <c r="C23" s="83"/>
      <c r="D23" s="83"/>
      <c r="E23" s="84"/>
    </row>
    <row r="24" spans="1:5" ht="12">
      <c r="A24" s="67"/>
      <c r="B24" s="69"/>
      <c r="C24" s="69"/>
      <c r="D24" s="69"/>
      <c r="E24" s="86"/>
    </row>
    <row r="25" spans="1:5" ht="12">
      <c r="A25" s="85"/>
      <c r="B25" s="83"/>
      <c r="C25" s="83"/>
      <c r="D25" s="81" t="s">
        <v>9</v>
      </c>
      <c r="E25" s="82">
        <f>+E21</f>
        <v>5082225.98</v>
      </c>
    </row>
    <row r="26" spans="1:5" ht="12">
      <c r="A26" s="75"/>
      <c r="B26" s="77"/>
      <c r="C26" s="77"/>
      <c r="D26" s="77"/>
      <c r="E26" s="87"/>
    </row>
    <row r="33" ht="12">
      <c r="A33" s="53" t="s">
        <v>62</v>
      </c>
    </row>
  </sheetData>
  <mergeCells count="3">
    <mergeCell ref="A7:E7"/>
    <mergeCell ref="A10:E10"/>
    <mergeCell ref="A11:E11"/>
  </mergeCells>
  <printOptions/>
  <pageMargins left="1.1097222222222223" right="0.7479166666666667" top="2.0298611111111113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3"/>
  <sheetViews>
    <sheetView zoomScale="75" zoomScaleNormal="75" workbookViewId="0" topLeftCell="A13">
      <selection activeCell="B30" sqref="B30"/>
    </sheetView>
  </sheetViews>
  <sheetFormatPr defaultColWidth="11.421875" defaultRowHeight="12.75"/>
  <cols>
    <col min="1" max="2" width="16.7109375" style="0" customWidth="1"/>
    <col min="3" max="3" width="15.57421875" style="0" customWidth="1"/>
    <col min="4" max="4" width="43.140625" style="0" customWidth="1"/>
    <col min="5" max="5" width="15.7109375" style="0" customWidth="1"/>
  </cols>
  <sheetData>
    <row r="4" ht="12">
      <c r="E4" s="2"/>
    </row>
    <row r="5" ht="12">
      <c r="E5" s="2"/>
    </row>
    <row r="6" spans="1:5" ht="12">
      <c r="A6" s="29"/>
      <c r="B6" s="29"/>
      <c r="C6" s="29"/>
      <c r="E6" s="29"/>
    </row>
    <row r="7" spans="1:5" ht="12">
      <c r="A7" s="3" t="s">
        <v>1</v>
      </c>
      <c r="B7" s="3"/>
      <c r="C7" s="3"/>
      <c r="D7" s="3"/>
      <c r="E7" s="3"/>
    </row>
    <row r="8" spans="1:5" ht="12">
      <c r="A8" s="29"/>
      <c r="B8" s="29"/>
      <c r="C8" s="29"/>
      <c r="D8" s="29"/>
      <c r="E8" s="29" t="s">
        <v>103</v>
      </c>
    </row>
    <row r="9" spans="1:5" ht="12">
      <c r="A9" s="29"/>
      <c r="B9" s="29"/>
      <c r="C9" s="29"/>
      <c r="D9" s="29"/>
      <c r="E9" s="29"/>
    </row>
    <row r="10" spans="1:5" ht="12">
      <c r="A10" s="30" t="s">
        <v>46</v>
      </c>
      <c r="B10" s="30"/>
      <c r="C10" s="30"/>
      <c r="D10" s="30"/>
      <c r="E10" s="30"/>
    </row>
    <row r="11" spans="1:5" ht="12">
      <c r="A11" s="30" t="s">
        <v>95</v>
      </c>
      <c r="B11" s="30"/>
      <c r="C11" s="30"/>
      <c r="D11" s="30"/>
      <c r="E11" s="30"/>
    </row>
    <row r="12" spans="1:5" ht="12">
      <c r="A12" s="31"/>
      <c r="B12" s="31"/>
      <c r="C12" s="31"/>
      <c r="D12" s="31"/>
      <c r="E12" s="31"/>
    </row>
    <row r="13" spans="1:5" ht="12">
      <c r="A13" s="32" t="s">
        <v>104</v>
      </c>
      <c r="B13" s="32"/>
      <c r="C13" s="32"/>
      <c r="D13" s="32"/>
      <c r="E13" s="32"/>
    </row>
    <row r="14" spans="1:2" ht="12">
      <c r="A14" s="33" t="s">
        <v>65</v>
      </c>
      <c r="B14" s="33"/>
    </row>
    <row r="15" spans="1:2" ht="12">
      <c r="A15" s="33"/>
      <c r="B15" s="33"/>
    </row>
    <row r="16" ht="18.75" customHeight="1"/>
    <row r="17" spans="1:5" ht="15" customHeight="1">
      <c r="A17" s="67"/>
      <c r="B17" s="68"/>
      <c r="C17" s="69"/>
      <c r="D17" s="68"/>
      <c r="E17" s="70"/>
    </row>
    <row r="18" spans="1:5" ht="12">
      <c r="A18" s="71" t="s">
        <v>97</v>
      </c>
      <c r="B18" s="72" t="s">
        <v>98</v>
      </c>
      <c r="C18" s="73" t="s">
        <v>99</v>
      </c>
      <c r="D18" s="72" t="s">
        <v>10</v>
      </c>
      <c r="E18" s="74" t="s">
        <v>100</v>
      </c>
    </row>
    <row r="19" spans="1:5" ht="12">
      <c r="A19" s="75"/>
      <c r="B19" s="76"/>
      <c r="C19" s="77"/>
      <c r="D19" s="76"/>
      <c r="E19" s="78"/>
    </row>
    <row r="20" spans="1:5" ht="12">
      <c r="A20" s="67"/>
      <c r="B20" s="69"/>
      <c r="C20" s="69"/>
      <c r="D20" s="69"/>
      <c r="E20" s="70"/>
    </row>
    <row r="21" spans="1:5" ht="12">
      <c r="A21" s="79">
        <v>4</v>
      </c>
      <c r="B21" s="80"/>
      <c r="C21" s="80"/>
      <c r="D21" s="81" t="s">
        <v>105</v>
      </c>
      <c r="E21" s="88">
        <f>+E22</f>
        <v>407139</v>
      </c>
    </row>
    <row r="22" spans="1:5" ht="12">
      <c r="A22" s="79"/>
      <c r="B22" s="80">
        <v>3</v>
      </c>
      <c r="C22" s="80"/>
      <c r="D22" s="83" t="s">
        <v>106</v>
      </c>
      <c r="E22" s="89">
        <v>407139</v>
      </c>
    </row>
    <row r="23" spans="1:5" ht="12">
      <c r="A23" s="79"/>
      <c r="B23" s="80"/>
      <c r="C23" s="80"/>
      <c r="D23" s="83"/>
      <c r="E23" s="89"/>
    </row>
    <row r="24" spans="1:5" ht="12">
      <c r="A24" s="85"/>
      <c r="B24" s="83"/>
      <c r="C24" s="83"/>
      <c r="D24" s="83"/>
      <c r="E24" s="89"/>
    </row>
    <row r="25" spans="1:5" ht="12">
      <c r="A25" s="67"/>
      <c r="B25" s="69"/>
      <c r="C25" s="69"/>
      <c r="D25" s="69"/>
      <c r="E25" s="90"/>
    </row>
    <row r="26" spans="1:5" ht="12">
      <c r="A26" s="85"/>
      <c r="B26" s="83"/>
      <c r="C26" s="83"/>
      <c r="D26" s="81" t="s">
        <v>9</v>
      </c>
      <c r="E26" s="88">
        <f>+E21</f>
        <v>407139</v>
      </c>
    </row>
    <row r="27" spans="1:5" ht="12">
      <c r="A27" s="75"/>
      <c r="B27" s="77"/>
      <c r="C27" s="77"/>
      <c r="D27" s="77"/>
      <c r="E27" s="91"/>
    </row>
    <row r="33" ht="12">
      <c r="A33" s="53" t="s">
        <v>62</v>
      </c>
    </row>
  </sheetData>
  <mergeCells count="3">
    <mergeCell ref="A7:E7"/>
    <mergeCell ref="A10:E10"/>
    <mergeCell ref="A11:E11"/>
  </mergeCells>
  <printOptions/>
  <pageMargins left="1.1500000000000001" right="0.7479166666666667" top="2.0097222222222224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="75" zoomScaleNormal="75" workbookViewId="0" topLeftCell="A16">
      <selection activeCell="D32" sqref="D32"/>
    </sheetView>
  </sheetViews>
  <sheetFormatPr defaultColWidth="11.421875" defaultRowHeight="12.75"/>
  <cols>
    <col min="1" max="1" width="14.8515625" style="0" customWidth="1"/>
    <col min="2" max="2" width="16.7109375" style="0" customWidth="1"/>
    <col min="3" max="3" width="15.57421875" style="0" customWidth="1"/>
    <col min="4" max="4" width="47.7109375" style="0" customWidth="1"/>
    <col min="5" max="5" width="14.8515625" style="0" customWidth="1"/>
  </cols>
  <sheetData>
    <row r="3" spans="1:5" ht="12">
      <c r="A3" s="29"/>
      <c r="B3" s="29"/>
      <c r="C3" s="29"/>
      <c r="E3" s="29"/>
    </row>
    <row r="4" spans="1:5" ht="12">
      <c r="A4" s="29"/>
      <c r="B4" s="29"/>
      <c r="C4" s="29"/>
      <c r="E4" s="29"/>
    </row>
    <row r="5" spans="1:5" ht="12">
      <c r="A5" s="29"/>
      <c r="B5" s="29"/>
      <c r="C5" s="29"/>
      <c r="E5" s="2"/>
    </row>
    <row r="6" spans="1:5" ht="12">
      <c r="A6" s="29"/>
      <c r="B6" s="29"/>
      <c r="C6" s="29"/>
      <c r="E6" s="2"/>
    </row>
    <row r="7" spans="1:5" ht="12">
      <c r="A7" s="3" t="s">
        <v>1</v>
      </c>
      <c r="B7" s="3"/>
      <c r="C7" s="3"/>
      <c r="D7" s="3"/>
      <c r="E7" s="3"/>
    </row>
    <row r="8" spans="1:5" ht="12">
      <c r="A8" s="29"/>
      <c r="B8" s="29"/>
      <c r="C8" s="29"/>
      <c r="D8" s="29"/>
      <c r="E8" s="29" t="s">
        <v>107</v>
      </c>
    </row>
    <row r="9" spans="1:5" ht="12">
      <c r="A9" s="29"/>
      <c r="B9" s="29"/>
      <c r="C9" s="29"/>
      <c r="D9" s="29"/>
      <c r="E9" s="29"/>
    </row>
    <row r="10" spans="1:5" ht="12">
      <c r="A10" s="30" t="s">
        <v>46</v>
      </c>
      <c r="B10" s="30"/>
      <c r="C10" s="30"/>
      <c r="D10" s="30"/>
      <c r="E10" s="30"/>
    </row>
    <row r="11" spans="1:5" ht="12">
      <c r="A11" s="30" t="s">
        <v>95</v>
      </c>
      <c r="B11" s="30"/>
      <c r="C11" s="30"/>
      <c r="D11" s="30"/>
      <c r="E11" s="30"/>
    </row>
    <row r="12" spans="1:5" ht="12">
      <c r="A12" s="31"/>
      <c r="B12" s="31"/>
      <c r="C12" s="31"/>
      <c r="D12" s="31"/>
      <c r="E12" s="31"/>
    </row>
    <row r="13" spans="1:5" ht="12">
      <c r="A13" s="32" t="s">
        <v>70</v>
      </c>
      <c r="B13" s="32"/>
      <c r="C13" s="32"/>
      <c r="D13" s="32"/>
      <c r="E13" s="32"/>
    </row>
    <row r="14" spans="1:2" ht="12">
      <c r="A14" s="33" t="s">
        <v>71</v>
      </c>
      <c r="B14" s="33"/>
    </row>
    <row r="15" spans="1:2" ht="12">
      <c r="A15" s="33"/>
      <c r="B15" s="33"/>
    </row>
    <row r="17" spans="1:5" ht="15" customHeight="1">
      <c r="A17" s="67"/>
      <c r="B17" s="68"/>
      <c r="C17" s="69"/>
      <c r="D17" s="68"/>
      <c r="E17" s="70"/>
    </row>
    <row r="18" spans="1:5" ht="12">
      <c r="A18" s="71" t="s">
        <v>97</v>
      </c>
      <c r="B18" s="72" t="s">
        <v>98</v>
      </c>
      <c r="C18" s="73" t="s">
        <v>99</v>
      </c>
      <c r="D18" s="72" t="s">
        <v>10</v>
      </c>
      <c r="E18" s="74" t="s">
        <v>100</v>
      </c>
    </row>
    <row r="19" spans="1:5" ht="12">
      <c r="A19" s="75"/>
      <c r="B19" s="76"/>
      <c r="C19" s="77"/>
      <c r="D19" s="76"/>
      <c r="E19" s="78"/>
    </row>
    <row r="20" spans="1:5" ht="12">
      <c r="A20" s="67"/>
      <c r="B20" s="69"/>
      <c r="C20" s="69"/>
      <c r="D20" s="69"/>
      <c r="E20" s="70"/>
    </row>
    <row r="21" spans="1:5" ht="12">
      <c r="A21" s="79">
        <v>1</v>
      </c>
      <c r="B21" s="80"/>
      <c r="C21" s="80"/>
      <c r="D21" s="81" t="s">
        <v>108</v>
      </c>
      <c r="E21" s="82">
        <f>+E22</f>
        <v>85908334</v>
      </c>
    </row>
    <row r="22" spans="1:5" ht="12">
      <c r="A22" s="79"/>
      <c r="B22" s="80">
        <v>6</v>
      </c>
      <c r="C22" s="80"/>
      <c r="D22" s="83" t="s">
        <v>109</v>
      </c>
      <c r="E22" s="84">
        <v>85908334</v>
      </c>
    </row>
    <row r="23" spans="1:5" ht="12">
      <c r="A23" s="79"/>
      <c r="B23" s="80"/>
      <c r="C23" s="80"/>
      <c r="D23" s="83"/>
      <c r="E23" s="84"/>
    </row>
    <row r="24" spans="1:5" ht="12">
      <c r="A24" s="85"/>
      <c r="B24" s="83"/>
      <c r="C24" s="83"/>
      <c r="D24" s="83"/>
      <c r="E24" s="84"/>
    </row>
    <row r="25" spans="1:5" ht="12">
      <c r="A25" s="67"/>
      <c r="B25" s="69"/>
      <c r="C25" s="69"/>
      <c r="D25" s="92"/>
      <c r="E25" s="93"/>
    </row>
    <row r="26" spans="1:5" ht="12">
      <c r="A26" s="85"/>
      <c r="B26" s="83"/>
      <c r="C26" s="83"/>
      <c r="D26" s="81" t="s">
        <v>9</v>
      </c>
      <c r="E26" s="82">
        <f>+E21</f>
        <v>85908334</v>
      </c>
    </row>
    <row r="27" spans="1:5" ht="12">
      <c r="A27" s="75"/>
      <c r="B27" s="77"/>
      <c r="C27" s="77"/>
      <c r="D27" s="77"/>
      <c r="E27" s="87"/>
    </row>
    <row r="32" ht="12">
      <c r="A32" s="53" t="s">
        <v>62</v>
      </c>
    </row>
  </sheetData>
  <mergeCells count="3">
    <mergeCell ref="A7:E7"/>
    <mergeCell ref="A10:E10"/>
    <mergeCell ref="A11:E11"/>
  </mergeCells>
  <printOptions/>
  <pageMargins left="1.020138888888889" right="0.7479166666666667" top="2.079861111111111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4"/>
  <sheetViews>
    <sheetView zoomScale="75" zoomScaleNormal="75" workbookViewId="0" topLeftCell="A13">
      <selection activeCell="D35" sqref="D35"/>
    </sheetView>
  </sheetViews>
  <sheetFormatPr defaultColWidth="11.421875" defaultRowHeight="12.75"/>
  <cols>
    <col min="1" max="1" width="13.57421875" style="0" customWidth="1"/>
    <col min="2" max="2" width="14.140625" style="0" customWidth="1"/>
    <col min="3" max="3" width="15.57421875" style="0" customWidth="1"/>
    <col min="4" max="4" width="50.7109375" style="0" customWidth="1"/>
    <col min="5" max="5" width="14.8515625" style="0" customWidth="1"/>
  </cols>
  <sheetData>
    <row r="3" spans="1:5" ht="12">
      <c r="A3" s="29"/>
      <c r="B3" s="29"/>
      <c r="C3" s="29"/>
      <c r="E3" s="29"/>
    </row>
    <row r="4" spans="1:5" ht="12">
      <c r="A4" s="29"/>
      <c r="B4" s="29"/>
      <c r="C4" s="29"/>
      <c r="E4" s="29"/>
    </row>
    <row r="5" spans="1:5" ht="12">
      <c r="A5" s="29"/>
      <c r="B5" s="29"/>
      <c r="C5" s="29"/>
      <c r="E5" s="2"/>
    </row>
    <row r="6" spans="1:5" ht="12">
      <c r="A6" s="29"/>
      <c r="B6" s="29"/>
      <c r="C6" s="29"/>
      <c r="E6" s="2"/>
    </row>
    <row r="7" spans="1:5" ht="12">
      <c r="A7" s="3" t="s">
        <v>1</v>
      </c>
      <c r="B7" s="3"/>
      <c r="C7" s="3"/>
      <c r="D7" s="3"/>
      <c r="E7" s="3"/>
    </row>
    <row r="8" spans="1:5" ht="12">
      <c r="A8" s="29"/>
      <c r="B8" s="29"/>
      <c r="C8" s="29"/>
      <c r="D8" s="29"/>
      <c r="E8" s="29" t="s">
        <v>110</v>
      </c>
    </row>
    <row r="9" spans="1:5" ht="12">
      <c r="A9" s="29"/>
      <c r="B9" s="29"/>
      <c r="C9" s="29"/>
      <c r="D9" s="29"/>
      <c r="E9" s="29"/>
    </row>
    <row r="10" spans="1:5" ht="12">
      <c r="A10" s="30" t="s">
        <v>46</v>
      </c>
      <c r="B10" s="30"/>
      <c r="C10" s="30"/>
      <c r="D10" s="30"/>
      <c r="E10" s="30"/>
    </row>
    <row r="11" spans="1:5" ht="12">
      <c r="A11" s="30" t="s">
        <v>95</v>
      </c>
      <c r="B11" s="30"/>
      <c r="C11" s="30"/>
      <c r="D11" s="30"/>
      <c r="E11" s="30"/>
    </row>
    <row r="12" spans="1:5" ht="12">
      <c r="A12" s="31"/>
      <c r="B12" s="31"/>
      <c r="C12" s="31"/>
      <c r="D12" s="31"/>
      <c r="E12" s="31"/>
    </row>
    <row r="13" spans="1:5" ht="12">
      <c r="A13" s="32" t="s">
        <v>70</v>
      </c>
      <c r="B13" s="32"/>
      <c r="C13" s="32"/>
      <c r="D13" s="32"/>
      <c r="E13" s="32"/>
    </row>
    <row r="14" spans="1:2" ht="12">
      <c r="A14" s="33" t="s">
        <v>73</v>
      </c>
      <c r="B14" s="33"/>
    </row>
    <row r="15" spans="1:2" ht="12">
      <c r="A15" s="33"/>
      <c r="B15" s="33"/>
    </row>
    <row r="16" ht="15" customHeight="1"/>
    <row r="17" spans="1:5" ht="15" customHeight="1">
      <c r="A17" s="67"/>
      <c r="B17" s="68"/>
      <c r="C17" s="69"/>
      <c r="D17" s="68"/>
      <c r="E17" s="70"/>
    </row>
    <row r="18" spans="1:5" ht="12">
      <c r="A18" s="71" t="s">
        <v>97</v>
      </c>
      <c r="B18" s="72" t="s">
        <v>98</v>
      </c>
      <c r="C18" s="73" t="s">
        <v>99</v>
      </c>
      <c r="D18" s="72" t="s">
        <v>10</v>
      </c>
      <c r="E18" s="74" t="s">
        <v>100</v>
      </c>
    </row>
    <row r="19" spans="1:5" ht="12">
      <c r="A19" s="75"/>
      <c r="B19" s="76"/>
      <c r="C19" s="77"/>
      <c r="D19" s="76"/>
      <c r="E19" s="78"/>
    </row>
    <row r="20" spans="1:5" ht="12">
      <c r="A20" s="67"/>
      <c r="B20" s="69"/>
      <c r="C20" s="69"/>
      <c r="D20" s="69"/>
      <c r="E20" s="70"/>
    </row>
    <row r="21" spans="1:5" ht="12">
      <c r="A21" s="79">
        <v>1</v>
      </c>
      <c r="B21" s="80"/>
      <c r="C21" s="80"/>
      <c r="D21" s="81" t="s">
        <v>108</v>
      </c>
      <c r="E21" s="82">
        <f>+E22</f>
        <v>15882294.85</v>
      </c>
    </row>
    <row r="22" spans="1:5" ht="12">
      <c r="A22" s="79"/>
      <c r="B22" s="80">
        <v>6</v>
      </c>
      <c r="C22" s="80"/>
      <c r="D22" s="83" t="s">
        <v>109</v>
      </c>
      <c r="E22" s="84">
        <v>15882294.85</v>
      </c>
    </row>
    <row r="23" spans="1:5" ht="12">
      <c r="A23" s="79"/>
      <c r="B23" s="80"/>
      <c r="C23" s="80"/>
      <c r="D23" s="83"/>
      <c r="E23" s="84"/>
    </row>
    <row r="24" spans="1:5" ht="12">
      <c r="A24" s="85"/>
      <c r="B24" s="83"/>
      <c r="C24" s="83"/>
      <c r="D24" s="81" t="s">
        <v>111</v>
      </c>
      <c r="E24" s="82">
        <v>40162</v>
      </c>
    </row>
    <row r="25" spans="1:5" ht="12">
      <c r="A25" s="85"/>
      <c r="B25" s="83"/>
      <c r="C25" s="83"/>
      <c r="D25" s="83"/>
      <c r="E25" s="84"/>
    </row>
    <row r="26" spans="1:5" ht="12">
      <c r="A26" s="67"/>
      <c r="B26" s="69"/>
      <c r="C26" s="69"/>
      <c r="D26" s="69"/>
      <c r="E26" s="86"/>
    </row>
    <row r="27" spans="1:5" ht="12">
      <c r="A27" s="85"/>
      <c r="B27" s="83"/>
      <c r="C27" s="81"/>
      <c r="D27" s="81" t="s">
        <v>9</v>
      </c>
      <c r="E27" s="82">
        <f>+E21+E24</f>
        <v>15922456.85</v>
      </c>
    </row>
    <row r="28" spans="1:5" ht="12">
      <c r="A28" s="75"/>
      <c r="B28" s="77"/>
      <c r="C28" s="77"/>
      <c r="D28" s="77"/>
      <c r="E28" s="87"/>
    </row>
    <row r="34" ht="12">
      <c r="A34" s="53" t="s">
        <v>62</v>
      </c>
    </row>
  </sheetData>
  <mergeCells count="3">
    <mergeCell ref="A7:E7"/>
    <mergeCell ref="A10:E10"/>
    <mergeCell ref="A11:E11"/>
  </mergeCells>
  <printOptions/>
  <pageMargins left="0.9500000000000001" right="0.3402777777777778" top="2.0500000000000003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9"/>
  <sheetViews>
    <sheetView zoomScale="75" zoomScaleNormal="75" workbookViewId="0" topLeftCell="A17">
      <selection activeCell="D5" sqref="D5"/>
    </sheetView>
  </sheetViews>
  <sheetFormatPr defaultColWidth="11.421875" defaultRowHeight="12.75"/>
  <cols>
    <col min="1" max="1" width="12.421875" style="0" customWidth="1"/>
    <col min="2" max="2" width="15.28125" style="0" customWidth="1"/>
    <col min="3" max="3" width="15.57421875" style="0" customWidth="1"/>
    <col min="4" max="4" width="48.00390625" style="0" customWidth="1"/>
    <col min="5" max="5" width="17.421875" style="0" customWidth="1"/>
  </cols>
  <sheetData>
    <row r="5" ht="12">
      <c r="E5" s="2"/>
    </row>
    <row r="6" spans="1:5" ht="12">
      <c r="A6" s="29"/>
      <c r="B6" s="29"/>
      <c r="C6" s="29"/>
      <c r="E6" s="2"/>
    </row>
    <row r="7" spans="1:5" ht="12">
      <c r="A7" s="3" t="s">
        <v>1</v>
      </c>
      <c r="B7" s="3"/>
      <c r="C7" s="3"/>
      <c r="D7" s="3"/>
      <c r="E7" s="3"/>
    </row>
    <row r="8" spans="1:5" ht="12">
      <c r="A8" s="29"/>
      <c r="B8" s="29"/>
      <c r="C8" s="29"/>
      <c r="D8" s="29"/>
      <c r="E8" s="29" t="s">
        <v>112</v>
      </c>
    </row>
    <row r="9" spans="1:5" ht="12">
      <c r="A9" s="29"/>
      <c r="B9" s="29"/>
      <c r="C9" s="29"/>
      <c r="D9" s="29"/>
      <c r="E9" s="29"/>
    </row>
    <row r="10" spans="1:5" ht="12">
      <c r="A10" s="30" t="s">
        <v>46</v>
      </c>
      <c r="B10" s="30"/>
      <c r="C10" s="30"/>
      <c r="D10" s="30"/>
      <c r="E10" s="30"/>
    </row>
    <row r="11" spans="1:5" ht="12">
      <c r="A11" s="30" t="s">
        <v>95</v>
      </c>
      <c r="B11" s="30"/>
      <c r="C11" s="30"/>
      <c r="D11" s="30"/>
      <c r="E11" s="30"/>
    </row>
    <row r="12" spans="1:5" ht="12">
      <c r="A12" s="31"/>
      <c r="B12" s="31"/>
      <c r="C12" s="31"/>
      <c r="D12" s="31"/>
      <c r="E12" s="31"/>
    </row>
    <row r="13" spans="1:5" ht="12">
      <c r="A13" s="32" t="s">
        <v>70</v>
      </c>
      <c r="B13" s="32"/>
      <c r="C13" s="32"/>
      <c r="D13" s="32"/>
      <c r="E13" s="32"/>
    </row>
    <row r="14" spans="1:2" ht="12">
      <c r="A14" s="33" t="s">
        <v>75</v>
      </c>
      <c r="B14" s="33"/>
    </row>
    <row r="15" spans="1:2" ht="12">
      <c r="A15" s="33"/>
      <c r="B15" s="33"/>
    </row>
    <row r="16" ht="15" customHeight="1"/>
    <row r="17" spans="1:5" ht="15" customHeight="1">
      <c r="A17" s="67"/>
      <c r="B17" s="68"/>
      <c r="C17" s="69"/>
      <c r="D17" s="68"/>
      <c r="E17" s="70"/>
    </row>
    <row r="18" spans="1:5" ht="12">
      <c r="A18" s="71" t="s">
        <v>97</v>
      </c>
      <c r="B18" s="72" t="s">
        <v>98</v>
      </c>
      <c r="C18" s="73" t="s">
        <v>99</v>
      </c>
      <c r="D18" s="72" t="s">
        <v>10</v>
      </c>
      <c r="E18" s="74" t="s">
        <v>100</v>
      </c>
    </row>
    <row r="19" spans="1:5" ht="12">
      <c r="A19" s="75"/>
      <c r="B19" s="76"/>
      <c r="C19" s="77"/>
      <c r="D19" s="76"/>
      <c r="E19" s="78"/>
    </row>
    <row r="20" spans="1:5" ht="12">
      <c r="A20" s="67"/>
      <c r="B20" s="69"/>
      <c r="C20" s="69"/>
      <c r="D20" s="69"/>
      <c r="E20" s="70"/>
    </row>
    <row r="21" spans="1:5" ht="12">
      <c r="A21" s="79">
        <v>1</v>
      </c>
      <c r="B21" s="80"/>
      <c r="C21" s="80"/>
      <c r="D21" s="81" t="s">
        <v>108</v>
      </c>
      <c r="E21" s="82">
        <f>+E22+E23</f>
        <v>56557316</v>
      </c>
    </row>
    <row r="22" spans="1:5" ht="12">
      <c r="A22" s="79"/>
      <c r="B22" s="80">
        <v>3</v>
      </c>
      <c r="C22" s="80"/>
      <c r="D22" s="83" t="s">
        <v>113</v>
      </c>
      <c r="E22" s="84">
        <v>52550400</v>
      </c>
    </row>
    <row r="23" spans="1:5" ht="12">
      <c r="A23" s="79"/>
      <c r="B23" s="80">
        <v>5</v>
      </c>
      <c r="C23" s="80"/>
      <c r="D23" s="83" t="s">
        <v>114</v>
      </c>
      <c r="E23" s="84">
        <v>4006916</v>
      </c>
    </row>
    <row r="24" spans="1:5" ht="12">
      <c r="A24" s="79"/>
      <c r="B24" s="80"/>
      <c r="C24" s="80"/>
      <c r="D24" s="83"/>
      <c r="E24" s="84"/>
    </row>
    <row r="25" spans="1:5" ht="12">
      <c r="A25" s="79">
        <v>5</v>
      </c>
      <c r="B25" s="80"/>
      <c r="C25" s="80"/>
      <c r="D25" s="81" t="s">
        <v>115</v>
      </c>
      <c r="E25" s="82">
        <f>E26</f>
        <v>85000</v>
      </c>
    </row>
    <row r="26" spans="1:5" ht="12">
      <c r="A26" s="85"/>
      <c r="B26" s="80">
        <v>1</v>
      </c>
      <c r="C26" s="83"/>
      <c r="D26" s="94" t="s">
        <v>116</v>
      </c>
      <c r="E26" s="84">
        <v>85000</v>
      </c>
    </row>
    <row r="27" spans="1:5" ht="12">
      <c r="A27" s="85"/>
      <c r="B27" s="80"/>
      <c r="C27" s="83"/>
      <c r="D27" s="83"/>
      <c r="E27" s="84"/>
    </row>
    <row r="28" spans="1:5" ht="12">
      <c r="A28" s="85"/>
      <c r="B28" s="83"/>
      <c r="C28" s="83"/>
      <c r="D28" s="81" t="s">
        <v>117</v>
      </c>
      <c r="E28" s="82">
        <v>22748684</v>
      </c>
    </row>
    <row r="29" spans="1:5" ht="12">
      <c r="A29" s="85"/>
      <c r="B29" s="83"/>
      <c r="C29" s="83"/>
      <c r="D29" s="83"/>
      <c r="E29" s="84"/>
    </row>
    <row r="30" spans="1:5" ht="12">
      <c r="A30" s="85"/>
      <c r="B30" s="83"/>
      <c r="C30" s="83"/>
      <c r="D30" s="83"/>
      <c r="E30" s="84"/>
    </row>
    <row r="31" spans="1:5" ht="12">
      <c r="A31" s="67"/>
      <c r="B31" s="69"/>
      <c r="C31" s="69"/>
      <c r="D31" s="69"/>
      <c r="E31" s="86"/>
    </row>
    <row r="32" spans="1:5" ht="12">
      <c r="A32" s="85"/>
      <c r="B32" s="83"/>
      <c r="C32" s="83"/>
      <c r="D32" s="81" t="s">
        <v>9</v>
      </c>
      <c r="E32" s="82">
        <f>+E21+E28+E25</f>
        <v>79391000</v>
      </c>
    </row>
    <row r="33" spans="1:5" ht="12">
      <c r="A33" s="75"/>
      <c r="B33" s="77"/>
      <c r="C33" s="77"/>
      <c r="D33" s="77"/>
      <c r="E33" s="87"/>
    </row>
    <row r="39" ht="12">
      <c r="A39" s="53" t="s">
        <v>62</v>
      </c>
    </row>
  </sheetData>
  <mergeCells count="3">
    <mergeCell ref="A7:E7"/>
    <mergeCell ref="A10:E10"/>
    <mergeCell ref="A11:E11"/>
  </mergeCells>
  <printOptions/>
  <pageMargins left="1.0597222222222222" right="0.7479166666666667" top="2.0097222222222224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0"/>
  <sheetViews>
    <sheetView zoomScale="75" zoomScaleNormal="75" workbookViewId="0" topLeftCell="A18">
      <selection activeCell="Q12" sqref="Q12"/>
    </sheetView>
  </sheetViews>
  <sheetFormatPr defaultColWidth="11.421875" defaultRowHeight="12.75"/>
  <cols>
    <col min="1" max="1" width="16.7109375" style="0" customWidth="1"/>
    <col min="2" max="2" width="16.57421875" style="0" customWidth="1"/>
    <col min="3" max="3" width="16.7109375" style="0" customWidth="1"/>
    <col min="4" max="4" width="43.7109375" style="0" customWidth="1"/>
    <col min="5" max="5" width="16.7109375" style="0" customWidth="1"/>
  </cols>
  <sheetData>
    <row r="3" spans="1:5" ht="12">
      <c r="A3" s="29"/>
      <c r="B3" s="29"/>
      <c r="C3" s="29"/>
      <c r="E3" s="29"/>
    </row>
    <row r="4" spans="1:5" ht="12">
      <c r="A4" s="29"/>
      <c r="B4" s="29"/>
      <c r="C4" s="29"/>
      <c r="E4" s="29"/>
    </row>
    <row r="5" spans="1:5" ht="12">
      <c r="A5" s="29"/>
      <c r="B5" s="29"/>
      <c r="C5" s="29"/>
      <c r="E5" s="2"/>
    </row>
    <row r="6" spans="1:5" ht="12">
      <c r="A6" s="29"/>
      <c r="B6" s="29"/>
      <c r="C6" s="29"/>
      <c r="E6" s="2"/>
    </row>
    <row r="7" spans="1:5" ht="12">
      <c r="A7" s="3" t="s">
        <v>1</v>
      </c>
      <c r="B7" s="3"/>
      <c r="C7" s="3"/>
      <c r="D7" s="3"/>
      <c r="E7" s="3"/>
    </row>
    <row r="8" spans="1:5" ht="12">
      <c r="A8" s="29"/>
      <c r="B8" s="29"/>
      <c r="C8" s="29"/>
      <c r="D8" s="29"/>
      <c r="E8" s="29" t="s">
        <v>118</v>
      </c>
    </row>
    <row r="9" spans="1:5" ht="12">
      <c r="A9" s="29"/>
      <c r="B9" s="29"/>
      <c r="C9" s="29"/>
      <c r="D9" s="29"/>
      <c r="E9" s="29"/>
    </row>
    <row r="10" spans="1:5" ht="12">
      <c r="A10" s="30" t="s">
        <v>46</v>
      </c>
      <c r="B10" s="30"/>
      <c r="C10" s="30"/>
      <c r="D10" s="30"/>
      <c r="E10" s="30"/>
    </row>
    <row r="11" spans="1:5" ht="12">
      <c r="A11" s="30" t="s">
        <v>95</v>
      </c>
      <c r="B11" s="30"/>
      <c r="C11" s="30"/>
      <c r="D11" s="30"/>
      <c r="E11" s="30"/>
    </row>
    <row r="12" spans="1:5" ht="12">
      <c r="A12" s="31"/>
      <c r="B12" s="31"/>
      <c r="C12" s="31"/>
      <c r="D12" s="31"/>
      <c r="E12" s="31"/>
    </row>
    <row r="13" spans="1:5" ht="12">
      <c r="A13" s="32" t="s">
        <v>77</v>
      </c>
      <c r="B13" s="32"/>
      <c r="C13" s="32"/>
      <c r="D13" s="32"/>
      <c r="E13" s="32"/>
    </row>
    <row r="14" spans="1:2" ht="12">
      <c r="A14" s="33" t="s">
        <v>78</v>
      </c>
      <c r="B14" s="33"/>
    </row>
    <row r="15" spans="1:2" ht="12">
      <c r="A15" s="33"/>
      <c r="B15" s="33"/>
    </row>
    <row r="16" ht="15" customHeight="1"/>
    <row r="17" spans="1:5" ht="15" customHeight="1">
      <c r="A17" s="67"/>
      <c r="B17" s="68"/>
      <c r="C17" s="69"/>
      <c r="D17" s="68"/>
      <c r="E17" s="70"/>
    </row>
    <row r="18" spans="1:5" ht="12">
      <c r="A18" s="71" t="s">
        <v>97</v>
      </c>
      <c r="B18" s="72" t="s">
        <v>98</v>
      </c>
      <c r="C18" s="73" t="s">
        <v>99</v>
      </c>
      <c r="D18" s="72" t="s">
        <v>10</v>
      </c>
      <c r="E18" s="74" t="s">
        <v>100</v>
      </c>
    </row>
    <row r="19" spans="1:5" ht="12">
      <c r="A19" s="75"/>
      <c r="B19" s="76"/>
      <c r="C19" s="77"/>
      <c r="D19" s="76"/>
      <c r="E19" s="78"/>
    </row>
    <row r="20" spans="1:5" ht="12">
      <c r="A20" s="67"/>
      <c r="B20" s="69"/>
      <c r="C20" s="69"/>
      <c r="D20" s="69"/>
      <c r="E20" s="70"/>
    </row>
    <row r="21" spans="1:5" ht="12.75" hidden="1">
      <c r="A21" s="79">
        <v>1</v>
      </c>
      <c r="B21" s="80"/>
      <c r="C21" s="80"/>
      <c r="D21" s="81" t="s">
        <v>108</v>
      </c>
      <c r="E21" s="82">
        <f>+E22</f>
        <v>0</v>
      </c>
    </row>
    <row r="22" spans="1:5" ht="12.75" hidden="1">
      <c r="A22" s="79"/>
      <c r="B22" s="80">
        <v>3</v>
      </c>
      <c r="C22" s="80"/>
      <c r="D22" s="83" t="s">
        <v>113</v>
      </c>
      <c r="E22" s="84">
        <v>0</v>
      </c>
    </row>
    <row r="23" spans="1:5" ht="12.75" hidden="1">
      <c r="A23" s="85"/>
      <c r="B23" s="83"/>
      <c r="C23" s="83"/>
      <c r="D23" s="83"/>
      <c r="E23" s="95"/>
    </row>
    <row r="24" spans="1:5" ht="12">
      <c r="A24" s="79">
        <v>4</v>
      </c>
      <c r="B24" s="80"/>
      <c r="C24" s="80"/>
      <c r="D24" s="81" t="s">
        <v>105</v>
      </c>
      <c r="E24" s="82">
        <f>+E25</f>
        <v>306941512</v>
      </c>
    </row>
    <row r="25" spans="1:5" ht="12">
      <c r="A25" s="79"/>
      <c r="B25" s="80">
        <v>3</v>
      </c>
      <c r="C25" s="80"/>
      <c r="D25" s="83" t="s">
        <v>106</v>
      </c>
      <c r="E25" s="84">
        <v>306941512</v>
      </c>
    </row>
    <row r="26" spans="1:5" ht="12">
      <c r="A26" s="79"/>
      <c r="B26" s="80"/>
      <c r="C26" s="80"/>
      <c r="D26" s="83"/>
      <c r="E26" s="84"/>
    </row>
    <row r="27" spans="1:5" ht="12">
      <c r="A27" s="79">
        <v>5</v>
      </c>
      <c r="B27" s="80"/>
      <c r="C27" s="83"/>
      <c r="D27" s="81" t="s">
        <v>115</v>
      </c>
      <c r="E27" s="82">
        <f>+E28</f>
        <v>2974380</v>
      </c>
    </row>
    <row r="28" spans="1:5" ht="12">
      <c r="A28" s="79"/>
      <c r="B28" s="80">
        <v>1</v>
      </c>
      <c r="C28" s="83"/>
      <c r="D28" s="83" t="s">
        <v>119</v>
      </c>
      <c r="E28" s="84">
        <v>2974380</v>
      </c>
    </row>
    <row r="29" spans="1:5" ht="12">
      <c r="A29" s="85"/>
      <c r="B29" s="83"/>
      <c r="C29" s="83"/>
      <c r="D29" s="83"/>
      <c r="E29" s="84"/>
    </row>
    <row r="30" spans="1:5" ht="12">
      <c r="A30" s="85"/>
      <c r="B30" s="83"/>
      <c r="C30" s="83"/>
      <c r="D30" s="81" t="s">
        <v>117</v>
      </c>
      <c r="E30" s="82">
        <v>6974510</v>
      </c>
    </row>
    <row r="31" spans="1:5" ht="12">
      <c r="A31" s="85"/>
      <c r="B31" s="83"/>
      <c r="C31" s="83"/>
      <c r="D31" s="83"/>
      <c r="E31" s="84"/>
    </row>
    <row r="32" spans="1:5" ht="12">
      <c r="A32" s="85"/>
      <c r="B32" s="83"/>
      <c r="C32" s="83"/>
      <c r="D32" s="83"/>
      <c r="E32" s="84"/>
    </row>
    <row r="33" spans="1:5" ht="12">
      <c r="A33" s="67"/>
      <c r="B33" s="69"/>
      <c r="C33" s="69"/>
      <c r="D33" s="69"/>
      <c r="E33" s="86"/>
    </row>
    <row r="34" spans="1:5" ht="12">
      <c r="A34" s="85"/>
      <c r="B34" s="83"/>
      <c r="C34" s="83"/>
      <c r="D34" s="81" t="s">
        <v>9</v>
      </c>
      <c r="E34" s="82">
        <f>+E24+E27+E30+E21</f>
        <v>316890402</v>
      </c>
    </row>
    <row r="35" spans="1:5" ht="12">
      <c r="A35" s="75"/>
      <c r="B35" s="77"/>
      <c r="C35" s="77"/>
      <c r="D35" s="77"/>
      <c r="E35" s="91"/>
    </row>
    <row r="40" ht="12">
      <c r="A40" s="53" t="s">
        <v>62</v>
      </c>
    </row>
  </sheetData>
  <mergeCells count="3">
    <mergeCell ref="A7:E7"/>
    <mergeCell ref="A10:E10"/>
    <mergeCell ref="A11:E11"/>
  </mergeCells>
  <printOptions/>
  <pageMargins left="0.9298611111111111" right="0.7479166666666667" top="2.0500000000000003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7"/>
  <sheetViews>
    <sheetView zoomScale="75" zoomScaleNormal="75" workbookViewId="0" topLeftCell="A14">
      <selection activeCell="D5" sqref="D5"/>
    </sheetView>
  </sheetViews>
  <sheetFormatPr defaultColWidth="11.421875" defaultRowHeight="12.75"/>
  <cols>
    <col min="1" max="1" width="16.7109375" style="0" customWidth="1"/>
    <col min="2" max="2" width="16.57421875" style="0" customWidth="1"/>
    <col min="3" max="3" width="16.7109375" style="0" customWidth="1"/>
    <col min="4" max="4" width="43.7109375" style="0" customWidth="1"/>
    <col min="5" max="5" width="16.7109375" style="0" customWidth="1"/>
  </cols>
  <sheetData>
    <row r="3" spans="1:5" ht="12">
      <c r="A3" s="29"/>
      <c r="B3" s="29"/>
      <c r="C3" s="29"/>
      <c r="E3" s="29"/>
    </row>
    <row r="4" spans="1:5" ht="12">
      <c r="A4" s="29"/>
      <c r="B4" s="29"/>
      <c r="C4" s="29"/>
      <c r="E4" s="29"/>
    </row>
    <row r="5" spans="1:5" ht="12">
      <c r="A5" s="29"/>
      <c r="B5" s="29"/>
      <c r="C5" s="29"/>
      <c r="E5" s="2"/>
    </row>
    <row r="6" spans="1:5" ht="12">
      <c r="A6" s="29"/>
      <c r="B6" s="29"/>
      <c r="C6" s="29"/>
      <c r="E6" s="2"/>
    </row>
    <row r="7" spans="1:5" ht="12">
      <c r="A7" s="3" t="s">
        <v>1</v>
      </c>
      <c r="B7" s="3"/>
      <c r="C7" s="3"/>
      <c r="D7" s="3"/>
      <c r="E7" s="3"/>
    </row>
    <row r="8" spans="1:5" ht="12">
      <c r="A8" s="29"/>
      <c r="B8" s="29"/>
      <c r="C8" s="29"/>
      <c r="D8" s="29"/>
      <c r="E8" s="29" t="s">
        <v>120</v>
      </c>
    </row>
    <row r="9" spans="1:5" ht="12">
      <c r="A9" s="29"/>
      <c r="B9" s="29"/>
      <c r="C9" s="29"/>
      <c r="D9" s="29"/>
      <c r="E9" s="29"/>
    </row>
    <row r="10" spans="1:5" ht="12">
      <c r="A10" s="30" t="s">
        <v>46</v>
      </c>
      <c r="B10" s="30"/>
      <c r="C10" s="30"/>
      <c r="D10" s="30"/>
      <c r="E10" s="30"/>
    </row>
    <row r="11" spans="1:5" ht="12">
      <c r="A11" s="30" t="s">
        <v>95</v>
      </c>
      <c r="B11" s="30"/>
      <c r="C11" s="30"/>
      <c r="D11" s="30"/>
      <c r="E11" s="30"/>
    </row>
    <row r="12" spans="1:5" ht="12">
      <c r="A12" s="31"/>
      <c r="B12" s="31"/>
      <c r="C12" s="31"/>
      <c r="D12" s="31"/>
      <c r="E12" s="31"/>
    </row>
    <row r="13" spans="1:5" ht="12">
      <c r="A13" s="32" t="s">
        <v>77</v>
      </c>
      <c r="B13" s="32"/>
      <c r="C13" s="32"/>
      <c r="D13" s="32"/>
      <c r="E13" s="32"/>
    </row>
    <row r="14" spans="1:2" ht="12">
      <c r="A14" s="33" t="s">
        <v>82</v>
      </c>
      <c r="B14" s="33"/>
    </row>
    <row r="15" spans="1:2" ht="12">
      <c r="A15" s="33"/>
      <c r="B15" s="33"/>
    </row>
    <row r="16" ht="15" customHeight="1"/>
    <row r="17" spans="1:5" ht="15" customHeight="1">
      <c r="A17" s="67"/>
      <c r="B17" s="68"/>
      <c r="C17" s="69"/>
      <c r="D17" s="68"/>
      <c r="E17" s="70"/>
    </row>
    <row r="18" spans="1:5" ht="12">
      <c r="A18" s="71" t="s">
        <v>97</v>
      </c>
      <c r="B18" s="72" t="s">
        <v>98</v>
      </c>
      <c r="C18" s="73" t="s">
        <v>99</v>
      </c>
      <c r="D18" s="72" t="s">
        <v>10</v>
      </c>
      <c r="E18" s="74" t="s">
        <v>100</v>
      </c>
    </row>
    <row r="19" spans="1:5" ht="12">
      <c r="A19" s="75"/>
      <c r="B19" s="76"/>
      <c r="C19" s="77"/>
      <c r="D19" s="76"/>
      <c r="E19" s="78"/>
    </row>
    <row r="20" spans="1:5" ht="12">
      <c r="A20" s="67"/>
      <c r="B20" s="69"/>
      <c r="C20" s="69"/>
      <c r="D20" s="69"/>
      <c r="E20" s="96"/>
    </row>
    <row r="21" spans="1:5" ht="12">
      <c r="A21" s="79">
        <v>3</v>
      </c>
      <c r="B21" s="80"/>
      <c r="C21" s="80"/>
      <c r="D21" s="81" t="s">
        <v>121</v>
      </c>
      <c r="E21" s="82">
        <f>+E22</f>
        <v>277737862</v>
      </c>
    </row>
    <row r="22" spans="1:5" ht="12">
      <c r="A22" s="79"/>
      <c r="B22" s="80">
        <v>7</v>
      </c>
      <c r="C22" s="80"/>
      <c r="D22" s="83" t="s">
        <v>122</v>
      </c>
      <c r="E22" s="84">
        <v>277737862</v>
      </c>
    </row>
    <row r="23" spans="1:5" ht="12">
      <c r="A23" s="79"/>
      <c r="B23" s="80"/>
      <c r="C23" s="80"/>
      <c r="D23" s="83"/>
      <c r="E23" s="84"/>
    </row>
    <row r="24" spans="1:5" ht="12">
      <c r="A24" s="79">
        <v>5</v>
      </c>
      <c r="B24" s="80"/>
      <c r="C24" s="83"/>
      <c r="D24" s="81" t="s">
        <v>115</v>
      </c>
      <c r="E24" s="82">
        <f>+E25</f>
        <v>1921600</v>
      </c>
    </row>
    <row r="25" spans="1:5" ht="12">
      <c r="A25" s="79"/>
      <c r="B25" s="80">
        <v>1</v>
      </c>
      <c r="C25" s="83"/>
      <c r="D25" s="83" t="s">
        <v>119</v>
      </c>
      <c r="E25" s="84">
        <v>1921600</v>
      </c>
    </row>
    <row r="26" spans="1:5" ht="12">
      <c r="A26" s="85"/>
      <c r="B26" s="83"/>
      <c r="C26" s="83"/>
      <c r="D26" s="83"/>
      <c r="E26" s="84"/>
    </row>
    <row r="27" spans="1:5" ht="12">
      <c r="A27" s="85"/>
      <c r="B27" s="83"/>
      <c r="C27" s="83"/>
      <c r="D27" s="81" t="s">
        <v>117</v>
      </c>
      <c r="E27" s="82">
        <v>6402000</v>
      </c>
    </row>
    <row r="28" spans="1:5" ht="12">
      <c r="A28" s="85"/>
      <c r="B28" s="83"/>
      <c r="C28" s="83"/>
      <c r="D28" s="83"/>
      <c r="E28" s="84"/>
    </row>
    <row r="29" spans="1:5" ht="12">
      <c r="A29" s="85"/>
      <c r="B29" s="83"/>
      <c r="C29" s="83"/>
      <c r="D29" s="83"/>
      <c r="E29" s="84"/>
    </row>
    <row r="30" spans="1:5" ht="12">
      <c r="A30" s="67"/>
      <c r="B30" s="69"/>
      <c r="C30" s="69"/>
      <c r="D30" s="69"/>
      <c r="E30" s="86"/>
    </row>
    <row r="31" spans="1:5" ht="12">
      <c r="A31" s="85"/>
      <c r="B31" s="83"/>
      <c r="C31" s="83"/>
      <c r="D31" s="81" t="s">
        <v>9</v>
      </c>
      <c r="E31" s="82">
        <f>+E21+E24+E27</f>
        <v>286061462</v>
      </c>
    </row>
    <row r="32" spans="1:5" ht="12">
      <c r="A32" s="75"/>
      <c r="B32" s="77"/>
      <c r="C32" s="77"/>
      <c r="D32" s="77"/>
      <c r="E32" s="91"/>
    </row>
    <row r="37" ht="12">
      <c r="A37" s="53" t="s">
        <v>62</v>
      </c>
    </row>
  </sheetData>
  <mergeCells count="3">
    <mergeCell ref="A7:E7"/>
    <mergeCell ref="A10:E10"/>
    <mergeCell ref="A11:E11"/>
  </mergeCells>
  <printOptions/>
  <pageMargins left="1.1500000000000001" right="0.7479166666666667" top="2.1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0"/>
  <sheetViews>
    <sheetView zoomScale="75" zoomScaleNormal="75" workbookViewId="0" topLeftCell="A14">
      <selection activeCell="C30" sqref="C30"/>
    </sheetView>
  </sheetViews>
  <sheetFormatPr defaultColWidth="11.421875" defaultRowHeight="12.75"/>
  <cols>
    <col min="1" max="1" width="16.7109375" style="0" customWidth="1"/>
    <col min="2" max="2" width="17.140625" style="0" customWidth="1"/>
    <col min="3" max="3" width="16.7109375" style="0" customWidth="1"/>
    <col min="4" max="4" width="43.7109375" style="0" customWidth="1"/>
    <col min="5" max="5" width="16.7109375" style="0" customWidth="1"/>
    <col min="6" max="6" width="8.28125" style="0" customWidth="1"/>
    <col min="7" max="7" width="12.140625" style="0" customWidth="1"/>
  </cols>
  <sheetData>
    <row r="3" spans="1:5" ht="12">
      <c r="A3" s="29"/>
      <c r="B3" s="29"/>
      <c r="C3" s="29"/>
      <c r="E3" s="29"/>
    </row>
    <row r="4" spans="1:5" ht="12">
      <c r="A4" s="29"/>
      <c r="B4" s="29"/>
      <c r="C4" s="29"/>
      <c r="E4" s="29"/>
    </row>
    <row r="5" spans="1:5" ht="12">
      <c r="A5" s="29"/>
      <c r="B5" s="29"/>
      <c r="C5" s="29"/>
      <c r="D5" s="29"/>
      <c r="E5" s="2"/>
    </row>
    <row r="6" spans="1:5" ht="12">
      <c r="A6" s="29"/>
      <c r="B6" s="29"/>
      <c r="C6" s="29"/>
      <c r="D6" s="29"/>
      <c r="E6" s="2"/>
    </row>
    <row r="7" spans="1:5" ht="12">
      <c r="A7" s="3" t="s">
        <v>1</v>
      </c>
      <c r="B7" s="3"/>
      <c r="C7" s="3"/>
      <c r="D7" s="3"/>
      <c r="E7" s="3"/>
    </row>
    <row r="8" spans="1:5" ht="12">
      <c r="A8" s="29"/>
      <c r="B8" s="29"/>
      <c r="C8" s="29"/>
      <c r="D8" s="29"/>
      <c r="E8" s="29" t="s">
        <v>123</v>
      </c>
    </row>
    <row r="9" spans="1:5" ht="12">
      <c r="A9" s="29"/>
      <c r="B9" s="29"/>
      <c r="C9" s="29"/>
      <c r="D9" s="29"/>
      <c r="E9" s="29"/>
    </row>
    <row r="10" spans="1:5" ht="12">
      <c r="A10" s="30" t="s">
        <v>46</v>
      </c>
      <c r="B10" s="30"/>
      <c r="C10" s="30"/>
      <c r="D10" s="30"/>
      <c r="E10" s="30"/>
    </row>
    <row r="11" spans="1:5" ht="12">
      <c r="A11" s="30" t="s">
        <v>95</v>
      </c>
      <c r="B11" s="30"/>
      <c r="C11" s="30"/>
      <c r="D11" s="30"/>
      <c r="E11" s="30"/>
    </row>
    <row r="12" spans="1:5" ht="12">
      <c r="A12" s="31"/>
      <c r="B12" s="31"/>
      <c r="C12" s="31"/>
      <c r="D12" s="31"/>
      <c r="E12" s="31"/>
    </row>
    <row r="13" spans="1:5" ht="12">
      <c r="A13" s="32" t="s">
        <v>77</v>
      </c>
      <c r="B13" s="32"/>
      <c r="C13" s="32"/>
      <c r="D13" s="32"/>
      <c r="E13" s="32"/>
    </row>
    <row r="14" spans="1:2" ht="12">
      <c r="A14" s="33" t="s">
        <v>124</v>
      </c>
      <c r="B14" s="33"/>
    </row>
    <row r="15" ht="15" customHeight="1"/>
    <row r="17" spans="1:5" ht="15" customHeight="1">
      <c r="A17" s="67"/>
      <c r="B17" s="68"/>
      <c r="C17" s="69"/>
      <c r="D17" s="68"/>
      <c r="E17" s="70"/>
    </row>
    <row r="18" spans="1:5" ht="12">
      <c r="A18" s="71" t="s">
        <v>97</v>
      </c>
      <c r="B18" s="72" t="s">
        <v>98</v>
      </c>
      <c r="C18" s="73" t="s">
        <v>99</v>
      </c>
      <c r="D18" s="72" t="s">
        <v>10</v>
      </c>
      <c r="E18" s="74" t="s">
        <v>100</v>
      </c>
    </row>
    <row r="19" spans="1:5" ht="12">
      <c r="A19" s="75"/>
      <c r="B19" s="76"/>
      <c r="C19" s="77"/>
      <c r="D19" s="76"/>
      <c r="E19" s="78"/>
    </row>
    <row r="20" spans="1:5" ht="12">
      <c r="A20" s="67"/>
      <c r="B20" s="69"/>
      <c r="C20" s="69"/>
      <c r="D20" s="69"/>
      <c r="E20" s="70"/>
    </row>
    <row r="21" spans="1:5" ht="12">
      <c r="A21" s="79">
        <v>4</v>
      </c>
      <c r="B21" s="80"/>
      <c r="C21" s="80"/>
      <c r="D21" s="81" t="s">
        <v>105</v>
      </c>
      <c r="E21" s="82">
        <f>+E22</f>
        <v>2740270</v>
      </c>
    </row>
    <row r="22" spans="1:5" ht="12">
      <c r="A22" s="79"/>
      <c r="B22" s="80">
        <v>3</v>
      </c>
      <c r="C22" s="80"/>
      <c r="D22" s="83" t="s">
        <v>106</v>
      </c>
      <c r="E22" s="84">
        <v>2740270</v>
      </c>
    </row>
    <row r="23" spans="1:5" ht="12">
      <c r="A23" s="79"/>
      <c r="B23" s="80"/>
      <c r="C23" s="80"/>
      <c r="D23" s="83"/>
      <c r="E23" s="84"/>
    </row>
    <row r="24" spans="1:5" ht="12">
      <c r="A24" s="85"/>
      <c r="B24" s="83"/>
      <c r="C24" s="83"/>
      <c r="D24" s="83"/>
      <c r="E24" s="84"/>
    </row>
    <row r="25" spans="1:5" ht="12">
      <c r="A25" s="67"/>
      <c r="B25" s="69"/>
      <c r="C25" s="69"/>
      <c r="D25" s="69"/>
      <c r="E25" s="86"/>
    </row>
    <row r="26" spans="1:5" ht="12">
      <c r="A26" s="85"/>
      <c r="B26" s="83"/>
      <c r="C26" s="83"/>
      <c r="D26" s="81" t="s">
        <v>9</v>
      </c>
      <c r="E26" s="82">
        <f>+E21</f>
        <v>2740270</v>
      </c>
    </row>
    <row r="27" spans="1:5" ht="12">
      <c r="A27" s="75"/>
      <c r="B27" s="77"/>
      <c r="C27" s="77"/>
      <c r="D27" s="77"/>
      <c r="E27" s="87"/>
    </row>
    <row r="30" ht="12">
      <c r="A30" s="53" t="s">
        <v>62</v>
      </c>
    </row>
  </sheetData>
  <mergeCells count="3">
    <mergeCell ref="A7:E7"/>
    <mergeCell ref="A10:E10"/>
    <mergeCell ref="A11:E11"/>
  </mergeCells>
  <printOptions/>
  <pageMargins left="1.020138888888889" right="0.45" top="2.0500000000000003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3"/>
  <sheetViews>
    <sheetView tabSelected="1" zoomScale="75" zoomScaleNormal="75" workbookViewId="0" topLeftCell="A5">
      <selection activeCell="D4" sqref="D4"/>
    </sheetView>
  </sheetViews>
  <sheetFormatPr defaultColWidth="11.421875" defaultRowHeight="12.75"/>
  <cols>
    <col min="1" max="1" width="16.7109375" style="0" customWidth="1"/>
    <col min="2" max="2" width="16.57421875" style="0" customWidth="1"/>
    <col min="3" max="3" width="16.7109375" style="0" customWidth="1"/>
    <col min="4" max="4" width="43.7109375" style="0" customWidth="1"/>
    <col min="5" max="5" width="17.421875" style="0" customWidth="1"/>
  </cols>
  <sheetData>
    <row r="5" ht="12">
      <c r="E5" s="2"/>
    </row>
    <row r="6" spans="1:5" ht="12">
      <c r="A6" s="29"/>
      <c r="B6" s="29"/>
      <c r="C6" s="29"/>
      <c r="E6" s="2"/>
    </row>
    <row r="7" spans="1:5" ht="12">
      <c r="A7" s="3" t="s">
        <v>1</v>
      </c>
      <c r="B7" s="3"/>
      <c r="C7" s="3"/>
      <c r="D7" s="3"/>
      <c r="E7" s="3"/>
    </row>
    <row r="8" spans="1:5" ht="12">
      <c r="A8" s="29"/>
      <c r="B8" s="29"/>
      <c r="C8" s="29"/>
      <c r="D8" s="29"/>
      <c r="E8" s="29" t="s">
        <v>125</v>
      </c>
    </row>
    <row r="9" spans="1:5" ht="12">
      <c r="A9" s="29"/>
      <c r="B9" s="29"/>
      <c r="C9" s="29"/>
      <c r="D9" s="29"/>
      <c r="E9" s="29"/>
    </row>
    <row r="10" spans="1:5" ht="12">
      <c r="A10" s="30" t="s">
        <v>46</v>
      </c>
      <c r="B10" s="30"/>
      <c r="C10" s="30"/>
      <c r="D10" s="30"/>
      <c r="E10" s="30"/>
    </row>
    <row r="11" spans="1:5" ht="12">
      <c r="A11" s="30" t="s">
        <v>95</v>
      </c>
      <c r="B11" s="30"/>
      <c r="C11" s="30"/>
      <c r="D11" s="30"/>
      <c r="E11" s="30"/>
    </row>
    <row r="12" spans="1:5" ht="12">
      <c r="A12" s="31"/>
      <c r="B12" s="31"/>
      <c r="C12" s="31"/>
      <c r="D12" s="31"/>
      <c r="E12" s="31"/>
    </row>
    <row r="13" spans="1:5" ht="12">
      <c r="A13" s="32" t="s">
        <v>77</v>
      </c>
      <c r="B13" s="32"/>
      <c r="C13" s="32"/>
      <c r="D13" s="32"/>
      <c r="E13" s="32"/>
    </row>
    <row r="14" spans="1:2" ht="12">
      <c r="A14" s="33" t="s">
        <v>126</v>
      </c>
      <c r="B14" s="33"/>
    </row>
    <row r="15" spans="1:2" ht="12">
      <c r="A15" s="33"/>
      <c r="B15" s="33"/>
    </row>
    <row r="16" ht="15" customHeight="1"/>
    <row r="17" spans="1:5" ht="15" customHeight="1">
      <c r="A17" s="67"/>
      <c r="B17" s="68"/>
      <c r="C17" s="69"/>
      <c r="D17" s="68"/>
      <c r="E17" s="70"/>
    </row>
    <row r="18" spans="1:5" ht="12">
      <c r="A18" s="71" t="s">
        <v>97</v>
      </c>
      <c r="B18" s="72" t="s">
        <v>98</v>
      </c>
      <c r="C18" s="73" t="s">
        <v>99</v>
      </c>
      <c r="D18" s="72" t="s">
        <v>10</v>
      </c>
      <c r="E18" s="74" t="s">
        <v>100</v>
      </c>
    </row>
    <row r="19" spans="1:5" ht="12">
      <c r="A19" s="75"/>
      <c r="B19" s="76"/>
      <c r="C19" s="77"/>
      <c r="D19" s="76"/>
      <c r="E19" s="78"/>
    </row>
    <row r="20" spans="1:5" ht="12">
      <c r="A20" s="67"/>
      <c r="B20" s="69"/>
      <c r="C20" s="69"/>
      <c r="D20" s="69"/>
      <c r="E20" s="70"/>
    </row>
    <row r="21" spans="1:5" ht="12">
      <c r="A21" s="79">
        <v>3</v>
      </c>
      <c r="B21" s="80"/>
      <c r="C21" s="80"/>
      <c r="D21" s="81" t="s">
        <v>121</v>
      </c>
      <c r="E21" s="88">
        <f>+E22</f>
        <v>5477959</v>
      </c>
    </row>
    <row r="22" spans="1:5" ht="12">
      <c r="A22" s="79"/>
      <c r="B22" s="80">
        <v>8</v>
      </c>
      <c r="C22" s="80"/>
      <c r="D22" s="83" t="s">
        <v>127</v>
      </c>
      <c r="E22" s="89">
        <v>5477959</v>
      </c>
    </row>
    <row r="23" spans="1:5" ht="12">
      <c r="A23" s="79"/>
      <c r="B23" s="80"/>
      <c r="C23" s="80"/>
      <c r="D23" s="83"/>
      <c r="E23" s="89"/>
    </row>
    <row r="24" spans="1:5" ht="12">
      <c r="A24" s="85"/>
      <c r="B24" s="83"/>
      <c r="C24" s="83"/>
      <c r="D24" s="83"/>
      <c r="E24" s="89"/>
    </row>
    <row r="25" spans="1:5" ht="12">
      <c r="A25" s="67"/>
      <c r="B25" s="69"/>
      <c r="C25" s="69"/>
      <c r="D25" s="69"/>
      <c r="E25" s="90"/>
    </row>
    <row r="26" spans="1:5" ht="12">
      <c r="A26" s="85"/>
      <c r="B26" s="83"/>
      <c r="C26" s="83"/>
      <c r="D26" s="81" t="s">
        <v>9</v>
      </c>
      <c r="E26" s="88">
        <f>+E21</f>
        <v>5477959</v>
      </c>
    </row>
    <row r="27" spans="1:5" ht="12">
      <c r="A27" s="75"/>
      <c r="B27" s="77"/>
      <c r="C27" s="77"/>
      <c r="D27" s="77"/>
      <c r="E27" s="91"/>
    </row>
    <row r="33" ht="12">
      <c r="A33" s="53" t="s">
        <v>62</v>
      </c>
    </row>
  </sheetData>
  <mergeCells count="3">
    <mergeCell ref="A7:E7"/>
    <mergeCell ref="A10:E10"/>
    <mergeCell ref="A11:E11"/>
  </mergeCells>
  <printOptions/>
  <pageMargins left="1.1298611111111112" right="0.7479166666666667" top="2.0298611111111113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6"/>
  <sheetViews>
    <sheetView zoomScale="75" zoomScaleNormal="75" workbookViewId="0" topLeftCell="A1">
      <selection activeCell="D10" sqref="D10"/>
    </sheetView>
  </sheetViews>
  <sheetFormatPr defaultColWidth="11.421875" defaultRowHeight="12.75"/>
  <cols>
    <col min="1" max="1" width="10.8515625" style="0" customWidth="1"/>
    <col min="2" max="2" width="62.2812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5.00390625" style="0" customWidth="1"/>
  </cols>
  <sheetData>
    <row r="3" spans="1:12" ht="12">
      <c r="A3" s="29"/>
      <c r="B3" s="29"/>
      <c r="C3" s="29"/>
      <c r="E3" s="29"/>
      <c r="L3" s="29"/>
    </row>
    <row r="4" spans="1:12" ht="1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>
      <c r="A5" s="29"/>
      <c r="B5" s="29"/>
      <c r="C5" s="29"/>
      <c r="D5" s="29"/>
      <c r="E5" s="29"/>
      <c r="L5" t="s">
        <v>45</v>
      </c>
    </row>
    <row r="6" spans="1:5" ht="12">
      <c r="A6" s="29"/>
      <c r="B6" s="29"/>
      <c r="C6" s="29"/>
      <c r="D6" s="29"/>
      <c r="E6" s="29"/>
    </row>
    <row r="7" spans="1:12" ht="12">
      <c r="A7" s="30" t="s">
        <v>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">
      <c r="A8" s="30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1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">
      <c r="A10" s="32" t="s">
        <v>48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2" ht="12">
      <c r="A11" s="33" t="s">
        <v>49</v>
      </c>
      <c r="B11" s="33"/>
    </row>
    <row r="12" ht="15" customHeight="1"/>
    <row r="13" ht="10.5" customHeight="1"/>
    <row r="14" ht="12.75" hidden="1"/>
    <row r="15" spans="1:12" ht="81" customHeight="1">
      <c r="A15" s="34" t="s">
        <v>50</v>
      </c>
      <c r="B15" s="34"/>
      <c r="C15" s="35" t="s">
        <v>51</v>
      </c>
      <c r="D15" s="36" t="s">
        <v>52</v>
      </c>
      <c r="E15" s="37" t="s">
        <v>53</v>
      </c>
      <c r="F15" s="36" t="s">
        <v>54</v>
      </c>
      <c r="G15" s="37" t="s">
        <v>55</v>
      </c>
      <c r="H15" s="36" t="s">
        <v>56</v>
      </c>
      <c r="I15" s="37" t="s">
        <v>57</v>
      </c>
      <c r="J15" s="36" t="s">
        <v>58</v>
      </c>
      <c r="K15" s="38" t="s">
        <v>59</v>
      </c>
      <c r="L15" s="38" t="s">
        <v>60</v>
      </c>
    </row>
    <row r="16" spans="1:12" ht="11.25" customHeight="1">
      <c r="A16" s="39"/>
      <c r="B16" s="40"/>
      <c r="C16" s="41"/>
      <c r="D16" s="42"/>
      <c r="E16" s="41"/>
      <c r="F16" s="42"/>
      <c r="G16" s="42"/>
      <c r="H16" s="42"/>
      <c r="I16" s="43"/>
      <c r="J16" s="41"/>
      <c r="K16" s="42"/>
      <c r="L16" s="44"/>
    </row>
    <row r="17" spans="1:12" ht="45.75" customHeight="1">
      <c r="A17" s="45">
        <f>+'[1]FUENTE FTO_'!B2</f>
        <v>111</v>
      </c>
      <c r="B17" s="46" t="str">
        <f>+'[1]FUENTE FTO_'!C2</f>
        <v>Tesoro Provincial - Rentas Generales</v>
      </c>
      <c r="C17" s="47">
        <v>1955225.98</v>
      </c>
      <c r="D17" s="47"/>
      <c r="E17" s="47"/>
      <c r="F17" s="47">
        <v>100000</v>
      </c>
      <c r="G17" s="47"/>
      <c r="H17" s="48"/>
      <c r="I17" s="48"/>
      <c r="J17" s="47"/>
      <c r="K17" s="48"/>
      <c r="L17" s="49">
        <f>SUM(C17:K17)</f>
        <v>2055225.98</v>
      </c>
    </row>
    <row r="18" spans="1:12" ht="45.75" customHeight="1">
      <c r="A18" s="45">
        <f>'[1]FUENTE FTO_'!B3</f>
        <v>201</v>
      </c>
      <c r="B18" s="46" t="str">
        <f>'[1]FUENTE FTO_'!C3</f>
        <v>Recursos propios de los organismos de libre disponibilidad</v>
      </c>
      <c r="C18" s="47"/>
      <c r="D18" s="47">
        <v>2471700</v>
      </c>
      <c r="E18" s="47">
        <v>425300</v>
      </c>
      <c r="F18" s="47">
        <v>130000</v>
      </c>
      <c r="G18" s="47"/>
      <c r="H18" s="48"/>
      <c r="I18" s="48"/>
      <c r="J18" s="47"/>
      <c r="K18" s="48"/>
      <c r="L18" s="49">
        <f>SUM(C18:K18)</f>
        <v>3027000</v>
      </c>
    </row>
    <row r="19" spans="1:12" ht="12.75" customHeight="1" hidden="1">
      <c r="A19" s="45">
        <v>403</v>
      </c>
      <c r="B19" s="40" t="str">
        <f>'[1]FUENTE FTO_'!$C$62</f>
        <v>Excedente Coparticipación Nacional - Claúsula II-  Inc.8- Pacto Fiscal</v>
      </c>
      <c r="C19" s="47"/>
      <c r="D19" s="47"/>
      <c r="E19" s="47"/>
      <c r="F19" s="47"/>
      <c r="G19" s="47"/>
      <c r="H19" s="48"/>
      <c r="I19" s="48"/>
      <c r="J19" s="47"/>
      <c r="K19" s="48"/>
      <c r="L19" s="49">
        <f>SUM(C19:K19)</f>
        <v>0</v>
      </c>
    </row>
    <row r="20" spans="1:12" ht="15.75" customHeight="1">
      <c r="A20" s="39"/>
      <c r="B20" s="40"/>
      <c r="C20" s="47"/>
      <c r="D20" s="47"/>
      <c r="E20" s="47"/>
      <c r="F20" s="47"/>
      <c r="G20" s="47"/>
      <c r="H20" s="48"/>
      <c r="I20" s="48"/>
      <c r="J20" s="47"/>
      <c r="K20" s="48"/>
      <c r="L20" s="49"/>
    </row>
    <row r="21" spans="1:12" ht="31.5" customHeight="1">
      <c r="A21" s="50" t="s">
        <v>61</v>
      </c>
      <c r="B21" s="50"/>
      <c r="C21" s="51">
        <f>SUM(C16:C20)</f>
        <v>1955225.98</v>
      </c>
      <c r="D21" s="51">
        <f>SUM(D16:D20)</f>
        <v>2471700</v>
      </c>
      <c r="E21" s="51">
        <f>SUM(E16:E20)</f>
        <v>425300</v>
      </c>
      <c r="F21" s="51">
        <f>SUM(F16:F20)</f>
        <v>230000</v>
      </c>
      <c r="G21" s="51"/>
      <c r="H21" s="51"/>
      <c r="I21" s="51"/>
      <c r="J21" s="51"/>
      <c r="K21" s="51"/>
      <c r="L21" s="52">
        <f>SUM(C21:K21)</f>
        <v>5082225.98</v>
      </c>
    </row>
    <row r="26" ht="12">
      <c r="A26" s="53" t="s">
        <v>62</v>
      </c>
    </row>
  </sheetData>
  <mergeCells count="5">
    <mergeCell ref="A4:L4"/>
    <mergeCell ref="A7:L7"/>
    <mergeCell ref="A8:L8"/>
    <mergeCell ref="A15:B15"/>
    <mergeCell ref="A21:B21"/>
  </mergeCells>
  <printOptions/>
  <pageMargins left="0.5701388888888889" right="1.8" top="2.1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6"/>
  <sheetViews>
    <sheetView zoomScale="75" zoomScaleNormal="75" workbookViewId="0" topLeftCell="A1">
      <selection activeCell="A17" sqref="A17"/>
    </sheetView>
  </sheetViews>
  <sheetFormatPr defaultColWidth="11.421875" defaultRowHeight="12.75"/>
  <cols>
    <col min="1" max="1" width="11.7109375" style="0" customWidth="1"/>
    <col min="2" max="2" width="41.42187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0039062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7.00390625" style="0" customWidth="1"/>
  </cols>
  <sheetData>
    <row r="3" spans="1:12" ht="12">
      <c r="A3" s="29"/>
      <c r="B3" s="29"/>
      <c r="C3" s="29"/>
      <c r="E3" s="29"/>
      <c r="L3" s="29"/>
    </row>
    <row r="4" spans="1:12" ht="1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>
      <c r="A5" s="29"/>
      <c r="B5" s="29"/>
      <c r="C5" s="29"/>
      <c r="D5" s="29"/>
      <c r="E5" s="29"/>
      <c r="L5" t="s">
        <v>63</v>
      </c>
    </row>
    <row r="6" spans="1:5" ht="12">
      <c r="A6" s="29"/>
      <c r="B6" s="29"/>
      <c r="C6" s="29"/>
      <c r="D6" s="29"/>
      <c r="E6" s="29"/>
    </row>
    <row r="7" spans="1:12" ht="12">
      <c r="A7" s="30" t="s">
        <v>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">
      <c r="A8" s="30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1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">
      <c r="A10" s="32" t="s">
        <v>64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2" ht="12">
      <c r="A11" s="33" t="s">
        <v>65</v>
      </c>
      <c r="B11" s="33"/>
    </row>
    <row r="12" ht="15" customHeight="1"/>
    <row r="13" ht="10.5" customHeight="1"/>
    <row r="14" ht="12.75" hidden="1"/>
    <row r="15" spans="1:12" ht="81" customHeight="1">
      <c r="A15" s="34" t="s">
        <v>50</v>
      </c>
      <c r="B15" s="34"/>
      <c r="C15" s="35" t="s">
        <v>51</v>
      </c>
      <c r="D15" s="36" t="s">
        <v>52</v>
      </c>
      <c r="E15" s="37" t="s">
        <v>53</v>
      </c>
      <c r="F15" s="36" t="s">
        <v>54</v>
      </c>
      <c r="G15" s="37" t="s">
        <v>66</v>
      </c>
      <c r="H15" s="36" t="s">
        <v>56</v>
      </c>
      <c r="I15" s="37" t="s">
        <v>57</v>
      </c>
      <c r="J15" s="36" t="s">
        <v>58</v>
      </c>
      <c r="K15" s="38" t="s">
        <v>59</v>
      </c>
      <c r="L15" s="38" t="s">
        <v>60</v>
      </c>
    </row>
    <row r="16" spans="1:12" ht="11.25" customHeight="1">
      <c r="A16" s="39"/>
      <c r="B16" s="40"/>
      <c r="C16" s="41"/>
      <c r="D16" s="42"/>
      <c r="E16" s="41"/>
      <c r="F16" s="42"/>
      <c r="G16" s="42"/>
      <c r="H16" s="42"/>
      <c r="I16" s="43"/>
      <c r="J16" s="41"/>
      <c r="K16" s="42"/>
      <c r="L16" s="44"/>
    </row>
    <row r="17" spans="1:12" ht="45.75" customHeight="1">
      <c r="A17" s="45">
        <f>+'[1]FUENTE FTO_'!B2</f>
        <v>111</v>
      </c>
      <c r="B17" s="46" t="str">
        <f>+'[1]FUENTE FTO_'!C2</f>
        <v>Tesoro Provincial - Rentas Generales</v>
      </c>
      <c r="C17" s="54">
        <v>285739</v>
      </c>
      <c r="D17" s="54">
        <v>15850</v>
      </c>
      <c r="E17" s="54">
        <v>62550</v>
      </c>
      <c r="F17" s="54">
        <v>43000</v>
      </c>
      <c r="G17" s="54"/>
      <c r="H17" s="55"/>
      <c r="I17" s="55"/>
      <c r="J17" s="54"/>
      <c r="K17" s="55"/>
      <c r="L17" s="56">
        <f>SUM(C17:K17)</f>
        <v>407139</v>
      </c>
    </row>
    <row r="18" spans="1:12" ht="12.75" customHeight="1" hidden="1">
      <c r="A18" s="39" t="s">
        <v>67</v>
      </c>
      <c r="B18" s="40"/>
      <c r="C18" s="54"/>
      <c r="D18" s="54"/>
      <c r="E18" s="54"/>
      <c r="F18" s="54"/>
      <c r="G18" s="54"/>
      <c r="H18" s="55"/>
      <c r="I18" s="55"/>
      <c r="J18" s="54"/>
      <c r="K18" s="55"/>
      <c r="L18" s="56">
        <f>SUM(C18:K18)</f>
        <v>0</v>
      </c>
    </row>
    <row r="19" spans="1:12" ht="12.75" customHeight="1" hidden="1">
      <c r="A19" s="39" t="s">
        <v>68</v>
      </c>
      <c r="B19" s="40"/>
      <c r="C19" s="54"/>
      <c r="D19" s="54"/>
      <c r="E19" s="54"/>
      <c r="F19" s="54"/>
      <c r="G19" s="54"/>
      <c r="H19" s="55"/>
      <c r="I19" s="55"/>
      <c r="J19" s="54"/>
      <c r="K19" s="55"/>
      <c r="L19" s="56">
        <f>SUM(C19:K19)</f>
        <v>0</v>
      </c>
    </row>
    <row r="20" spans="1:12" ht="15.75" customHeight="1">
      <c r="A20" s="39"/>
      <c r="B20" s="40"/>
      <c r="C20" s="54"/>
      <c r="D20" s="54"/>
      <c r="E20" s="54"/>
      <c r="F20" s="54"/>
      <c r="G20" s="54"/>
      <c r="H20" s="55"/>
      <c r="I20" s="55"/>
      <c r="J20" s="54"/>
      <c r="K20" s="55"/>
      <c r="L20" s="56"/>
    </row>
    <row r="21" spans="1:12" ht="31.5" customHeight="1">
      <c r="A21" s="50" t="s">
        <v>61</v>
      </c>
      <c r="B21" s="50"/>
      <c r="C21" s="57">
        <f>SUM(C16:C20)</f>
        <v>285739</v>
      </c>
      <c r="D21" s="57">
        <f>SUM(D16:D20)</f>
        <v>15850</v>
      </c>
      <c r="E21" s="57">
        <f>SUM(E16:E20)</f>
        <v>62550</v>
      </c>
      <c r="F21" s="57">
        <f>SUM(F16:F20)</f>
        <v>43000</v>
      </c>
      <c r="G21" s="57"/>
      <c r="H21" s="57"/>
      <c r="I21" s="57"/>
      <c r="J21" s="57"/>
      <c r="K21" s="57"/>
      <c r="L21" s="58">
        <f>SUM(C21:K21)</f>
        <v>407139</v>
      </c>
    </row>
    <row r="26" ht="12">
      <c r="A26" s="53" t="s">
        <v>62</v>
      </c>
    </row>
  </sheetData>
  <mergeCells count="5">
    <mergeCell ref="A4:L4"/>
    <mergeCell ref="A7:L7"/>
    <mergeCell ref="A8:L8"/>
    <mergeCell ref="A15:B15"/>
    <mergeCell ref="A21:B21"/>
  </mergeCells>
  <printOptions/>
  <pageMargins left="0.670138888888889" right="1.8798611111111112" top="1.7597222222222222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6"/>
  <sheetViews>
    <sheetView zoomScale="75" zoomScaleNormal="75" workbookViewId="0" topLeftCell="A1">
      <selection activeCell="B6" sqref="B6"/>
    </sheetView>
  </sheetViews>
  <sheetFormatPr defaultColWidth="11.421875" defaultRowHeight="12.75"/>
  <cols>
    <col min="1" max="1" width="14.8515625" style="0" customWidth="1"/>
    <col min="2" max="2" width="42.14062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6.14062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3.57421875" style="0" customWidth="1"/>
    <col min="12" max="12" width="25.421875" style="0" customWidth="1"/>
  </cols>
  <sheetData>
    <row r="3" spans="1:12" ht="12">
      <c r="A3" s="29"/>
      <c r="B3" s="29"/>
      <c r="C3" s="29"/>
      <c r="E3" s="29"/>
      <c r="L3" s="29"/>
    </row>
    <row r="4" spans="1:12" ht="1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>
      <c r="A5" s="29"/>
      <c r="B5" s="29"/>
      <c r="C5" s="29"/>
      <c r="D5" s="29"/>
      <c r="E5" s="29"/>
      <c r="L5" t="s">
        <v>69</v>
      </c>
    </row>
    <row r="6" spans="1:5" ht="12">
      <c r="A6" s="29"/>
      <c r="B6" s="29"/>
      <c r="C6" s="29"/>
      <c r="D6" s="29"/>
      <c r="E6" s="29"/>
    </row>
    <row r="7" spans="1:12" ht="12">
      <c r="A7" s="30" t="s">
        <v>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">
      <c r="A8" s="30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1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">
      <c r="A10" s="32" t="s">
        <v>70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2" ht="12">
      <c r="A11" s="33" t="s">
        <v>71</v>
      </c>
      <c r="B11" s="33"/>
    </row>
    <row r="12" ht="15" customHeight="1"/>
    <row r="13" ht="10.5" customHeight="1"/>
    <row r="14" ht="12.75" hidden="1"/>
    <row r="15" spans="1:12" ht="81" customHeight="1">
      <c r="A15" s="34" t="s">
        <v>50</v>
      </c>
      <c r="B15" s="34"/>
      <c r="C15" s="35" t="s">
        <v>51</v>
      </c>
      <c r="D15" s="36" t="s">
        <v>52</v>
      </c>
      <c r="E15" s="37" t="s">
        <v>53</v>
      </c>
      <c r="F15" s="36" t="s">
        <v>54</v>
      </c>
      <c r="G15" s="37" t="s">
        <v>55</v>
      </c>
      <c r="H15" s="36" t="s">
        <v>56</v>
      </c>
      <c r="I15" s="37" t="s">
        <v>57</v>
      </c>
      <c r="J15" s="36" t="s">
        <v>58</v>
      </c>
      <c r="K15" s="38" t="s">
        <v>59</v>
      </c>
      <c r="L15" s="38" t="s">
        <v>60</v>
      </c>
    </row>
    <row r="16" spans="1:12" ht="11.25" customHeight="1">
      <c r="A16" s="39"/>
      <c r="B16" s="40"/>
      <c r="C16" s="41"/>
      <c r="D16" s="42"/>
      <c r="E16" s="41"/>
      <c r="F16" s="42"/>
      <c r="G16" s="42"/>
      <c r="H16" s="42"/>
      <c r="I16" s="43"/>
      <c r="J16" s="41"/>
      <c r="K16" s="42"/>
      <c r="L16" s="44"/>
    </row>
    <row r="17" spans="1:12" ht="45.75" customHeight="1">
      <c r="A17" s="45">
        <f>+'[1]FUENTE FTO_'!B2</f>
        <v>111</v>
      </c>
      <c r="B17" s="46" t="str">
        <f>+'[1]FUENTE FTO_'!C2</f>
        <v>Tesoro Provincial - Rentas Generales</v>
      </c>
      <c r="C17" s="54">
        <v>44541736</v>
      </c>
      <c r="D17" s="54">
        <v>1368245</v>
      </c>
      <c r="E17" s="54">
        <v>29515553</v>
      </c>
      <c r="F17" s="54">
        <v>9985000</v>
      </c>
      <c r="G17" s="54">
        <v>355000</v>
      </c>
      <c r="H17" s="55"/>
      <c r="I17" s="55"/>
      <c r="J17" s="54"/>
      <c r="K17" s="55"/>
      <c r="L17" s="56">
        <f>SUM(C17:K17)</f>
        <v>85765534</v>
      </c>
    </row>
    <row r="18" spans="1:12" ht="45.75" customHeight="1">
      <c r="A18" s="45">
        <f>'[1]FUENTE FTO_'!B3</f>
        <v>201</v>
      </c>
      <c r="B18" s="46" t="str">
        <f>'[1]FUENTE FTO_'!C3</f>
        <v>Recursos propios de los organismos de libre disponibilidad</v>
      </c>
      <c r="C18" s="54"/>
      <c r="D18" s="54">
        <v>6000</v>
      </c>
      <c r="E18" s="54">
        <v>136800</v>
      </c>
      <c r="F18" s="54"/>
      <c r="G18" s="54"/>
      <c r="H18" s="55"/>
      <c r="I18" s="55"/>
      <c r="J18" s="54"/>
      <c r="K18" s="55"/>
      <c r="L18" s="56">
        <f>SUM(C18:K18)</f>
        <v>142800</v>
      </c>
    </row>
    <row r="19" spans="1:12" ht="12.75" hidden="1">
      <c r="A19" s="45">
        <v>403</v>
      </c>
      <c r="B19" s="40" t="str">
        <f>'[1]FUENTE FTO_'!$C$62</f>
        <v>Excedente Coparticipación Nacional - Claúsula II-  Inc.8- Pacto Fiscal</v>
      </c>
      <c r="C19" s="54"/>
      <c r="D19" s="54"/>
      <c r="E19" s="54"/>
      <c r="F19" s="54"/>
      <c r="G19" s="54"/>
      <c r="H19" s="55"/>
      <c r="I19" s="55"/>
      <c r="J19" s="54"/>
      <c r="K19" s="55"/>
      <c r="L19" s="56">
        <f>SUM(C19:K19)</f>
        <v>0</v>
      </c>
    </row>
    <row r="20" spans="1:12" ht="15.75" customHeight="1">
      <c r="A20" s="39"/>
      <c r="B20" s="40"/>
      <c r="C20" s="54"/>
      <c r="D20" s="54"/>
      <c r="E20" s="54"/>
      <c r="F20" s="54"/>
      <c r="G20" s="54"/>
      <c r="H20" s="55"/>
      <c r="I20" s="55"/>
      <c r="J20" s="54"/>
      <c r="K20" s="55"/>
      <c r="L20" s="56"/>
    </row>
    <row r="21" spans="1:12" ht="31.5" customHeight="1">
      <c r="A21" s="50" t="s">
        <v>61</v>
      </c>
      <c r="B21" s="50"/>
      <c r="C21" s="57">
        <f>SUM(C16:C20)</f>
        <v>44541736</v>
      </c>
      <c r="D21" s="57">
        <f>SUM(D16:D20)</f>
        <v>1374245</v>
      </c>
      <c r="E21" s="57">
        <f>SUM(E16:E20)</f>
        <v>29652353</v>
      </c>
      <c r="F21" s="57">
        <f>SUM(F16:F20)</f>
        <v>9985000</v>
      </c>
      <c r="G21" s="57">
        <f>SUM(G16:G20)</f>
        <v>355000</v>
      </c>
      <c r="H21" s="57"/>
      <c r="I21" s="57"/>
      <c r="J21" s="57"/>
      <c r="K21" s="57"/>
      <c r="L21" s="58">
        <f>SUM(C21:K21)</f>
        <v>85908334</v>
      </c>
    </row>
    <row r="26" ht="12">
      <c r="A26" s="53" t="s">
        <v>62</v>
      </c>
    </row>
  </sheetData>
  <mergeCells count="5">
    <mergeCell ref="A4:L4"/>
    <mergeCell ref="A7:L7"/>
    <mergeCell ref="A8:L8"/>
    <mergeCell ref="A15:B15"/>
    <mergeCell ref="A21:B21"/>
  </mergeCells>
  <printOptions/>
  <pageMargins left="0.6298611111111111" right="1.6798611111111112" top="1.4298611111111112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10.00390625" style="0" customWidth="1"/>
    <col min="2" max="2" width="43.2812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1.421875" style="0" customWidth="1"/>
    <col min="13" max="13" width="5.28125" style="0" customWidth="1"/>
  </cols>
  <sheetData>
    <row r="3" spans="1:12" ht="12">
      <c r="A3" s="29"/>
      <c r="B3" s="29"/>
      <c r="C3" s="29"/>
      <c r="E3" s="29"/>
      <c r="L3" s="29"/>
    </row>
    <row r="4" spans="1:12" ht="1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>
      <c r="A5" s="29"/>
      <c r="B5" s="29"/>
      <c r="C5" s="29"/>
      <c r="D5" s="29"/>
      <c r="E5" s="29"/>
      <c r="L5" t="s">
        <v>72</v>
      </c>
    </row>
    <row r="6" spans="1:5" ht="12">
      <c r="A6" s="29"/>
      <c r="B6" s="29"/>
      <c r="C6" s="29"/>
      <c r="D6" s="29"/>
      <c r="E6" s="29"/>
    </row>
    <row r="7" spans="1:12" ht="12">
      <c r="A7" s="30" t="s">
        <v>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">
      <c r="A8" s="30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1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">
      <c r="A10" s="32" t="s">
        <v>70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2" ht="12">
      <c r="A11" s="33" t="s">
        <v>73</v>
      </c>
      <c r="B11" s="33"/>
    </row>
    <row r="12" ht="15" customHeight="1"/>
    <row r="13" ht="10.5" customHeight="1"/>
    <row r="14" ht="12.75" hidden="1"/>
    <row r="15" spans="1:12" ht="81" customHeight="1">
      <c r="A15" s="34" t="s">
        <v>50</v>
      </c>
      <c r="B15" s="34"/>
      <c r="C15" s="35" t="s">
        <v>51</v>
      </c>
      <c r="D15" s="36" t="s">
        <v>52</v>
      </c>
      <c r="E15" s="37" t="s">
        <v>53</v>
      </c>
      <c r="F15" s="36" t="s">
        <v>54</v>
      </c>
      <c r="G15" s="37" t="s">
        <v>55</v>
      </c>
      <c r="H15" s="36" t="s">
        <v>56</v>
      </c>
      <c r="I15" s="37" t="s">
        <v>57</v>
      </c>
      <c r="J15" s="36" t="s">
        <v>58</v>
      </c>
      <c r="K15" s="38" t="s">
        <v>59</v>
      </c>
      <c r="L15" s="38" t="s">
        <v>60</v>
      </c>
    </row>
    <row r="16" spans="1:12" ht="11.25" customHeight="1">
      <c r="A16" s="39"/>
      <c r="B16" s="40"/>
      <c r="C16" s="41"/>
      <c r="D16" s="42"/>
      <c r="E16" s="41"/>
      <c r="F16" s="42"/>
      <c r="G16" s="42"/>
      <c r="H16" s="42"/>
      <c r="I16" s="43"/>
      <c r="J16" s="41"/>
      <c r="K16" s="42"/>
      <c r="L16" s="44"/>
    </row>
    <row r="17" spans="1:12" ht="45.75" customHeight="1">
      <c r="A17" s="45">
        <f>+'[1]FUENTE FTO_'!B2</f>
        <v>111</v>
      </c>
      <c r="B17" s="46" t="str">
        <f>+'[1]FUENTE FTO_'!C2</f>
        <v>Tesoro Provincial - Rentas Generales</v>
      </c>
      <c r="C17" s="47">
        <v>13713634.85</v>
      </c>
      <c r="D17" s="47">
        <v>296297.5</v>
      </c>
      <c r="E17" s="47">
        <v>1431928.5</v>
      </c>
      <c r="F17" s="47">
        <v>140434</v>
      </c>
      <c r="G17" s="47"/>
      <c r="H17" s="48"/>
      <c r="I17" s="48"/>
      <c r="J17" s="47"/>
      <c r="K17" s="48">
        <v>40162</v>
      </c>
      <c r="L17" s="49">
        <f>SUM(C17:K17)</f>
        <v>15622456.85</v>
      </c>
    </row>
    <row r="18" spans="1:12" ht="45.75" customHeight="1">
      <c r="A18" s="45">
        <f>'[1]FUENTE FTO_'!B3</f>
        <v>201</v>
      </c>
      <c r="B18" s="46" t="str">
        <f>'[1]FUENTE FTO_'!C3</f>
        <v>Recursos propios de los organismos de libre disponibilidad</v>
      </c>
      <c r="C18" s="47"/>
      <c r="D18" s="47">
        <v>84000</v>
      </c>
      <c r="E18" s="47">
        <v>215000</v>
      </c>
      <c r="F18" s="47"/>
      <c r="G18" s="47">
        <v>1000</v>
      </c>
      <c r="H18" s="48"/>
      <c r="I18" s="48"/>
      <c r="J18" s="47"/>
      <c r="K18" s="48"/>
      <c r="L18" s="49">
        <f>SUM(C18:K18)</f>
        <v>300000</v>
      </c>
    </row>
    <row r="19" spans="1:12" ht="12.75" customHeight="1" hidden="1">
      <c r="A19" s="45">
        <v>403</v>
      </c>
      <c r="B19" s="40" t="str">
        <f>'[1]FUENTE FTO_'!$C$62</f>
        <v>Excedente Coparticipación Nacional - Claúsula II-  Inc.8- Pacto Fiscal</v>
      </c>
      <c r="C19" s="47"/>
      <c r="D19" s="47"/>
      <c r="E19" s="47"/>
      <c r="F19" s="47"/>
      <c r="G19" s="47"/>
      <c r="H19" s="48"/>
      <c r="I19" s="48"/>
      <c r="J19" s="47"/>
      <c r="K19" s="48"/>
      <c r="L19" s="49">
        <f>SUM(C19:K19)</f>
        <v>0</v>
      </c>
    </row>
    <row r="20" spans="1:12" ht="12.75" customHeight="1" hidden="1">
      <c r="A20" s="45">
        <v>810</v>
      </c>
      <c r="B20" s="40" t="str">
        <f>'[1]FUENTE FTO_'!$C$169</f>
        <v>PROMUDI  II - Préstamos BIRF</v>
      </c>
      <c r="C20" s="47"/>
      <c r="D20" s="47"/>
      <c r="E20" s="47"/>
      <c r="F20" s="47"/>
      <c r="G20" s="47"/>
      <c r="H20" s="48"/>
      <c r="I20" s="48"/>
      <c r="J20" s="47"/>
      <c r="K20" s="48"/>
      <c r="L20" s="49">
        <f>SUM(C20:K20)</f>
        <v>0</v>
      </c>
    </row>
    <row r="21" spans="1:12" ht="15.75" customHeight="1">
      <c r="A21" s="39"/>
      <c r="B21" s="40"/>
      <c r="C21" s="47"/>
      <c r="D21" s="47"/>
      <c r="E21" s="47"/>
      <c r="F21" s="47"/>
      <c r="G21" s="47"/>
      <c r="H21" s="48"/>
      <c r="I21" s="48"/>
      <c r="J21" s="47"/>
      <c r="K21" s="48"/>
      <c r="L21" s="49"/>
    </row>
    <row r="22" spans="1:12" ht="31.5" customHeight="1">
      <c r="A22" s="50" t="s">
        <v>61</v>
      </c>
      <c r="B22" s="50"/>
      <c r="C22" s="51">
        <f>SUM(C16:C21)</f>
        <v>13713634.85</v>
      </c>
      <c r="D22" s="51">
        <f>SUM(D16:D21)</f>
        <v>380297.5</v>
      </c>
      <c r="E22" s="51">
        <f>SUM(E16:E21)</f>
        <v>1646928.5</v>
      </c>
      <c r="F22" s="51">
        <f>SUM(F16:F21)</f>
        <v>140434</v>
      </c>
      <c r="G22" s="51">
        <f>SUM(G16:G21)</f>
        <v>1000</v>
      </c>
      <c r="H22" s="51"/>
      <c r="I22" s="51"/>
      <c r="J22" s="51"/>
      <c r="K22" s="51">
        <f>SUM(K16:K21)</f>
        <v>40162</v>
      </c>
      <c r="L22" s="52">
        <f>L17+L18+L20</f>
        <v>15922456.85</v>
      </c>
    </row>
    <row r="28" ht="12">
      <c r="A28" s="53" t="s">
        <v>62</v>
      </c>
    </row>
  </sheetData>
  <mergeCells count="5">
    <mergeCell ref="A4:L4"/>
    <mergeCell ref="A7:L7"/>
    <mergeCell ref="A8:L8"/>
    <mergeCell ref="A15:B15"/>
    <mergeCell ref="A22:B22"/>
  </mergeCells>
  <printOptions/>
  <pageMargins left="0.6798611111111111" right="1.7201388888888889" top="1.4298611111111112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2.421875" style="0" customWidth="1"/>
    <col min="2" max="2" width="46.14062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1.421875" style="0" customWidth="1"/>
    <col min="13" max="13" width="3.7109375" style="0" customWidth="1"/>
  </cols>
  <sheetData>
    <row r="3" spans="1:12" ht="12">
      <c r="A3" s="29"/>
      <c r="B3" s="29"/>
      <c r="C3" s="29"/>
      <c r="E3" s="29"/>
      <c r="L3" s="29"/>
    </row>
    <row r="4" spans="1:12" ht="1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>
      <c r="A5" s="29"/>
      <c r="B5" s="29"/>
      <c r="C5" s="29"/>
      <c r="D5" s="29"/>
      <c r="E5" s="29"/>
      <c r="L5" t="s">
        <v>74</v>
      </c>
    </row>
    <row r="6" spans="1:5" ht="12">
      <c r="A6" s="29"/>
      <c r="B6" s="29"/>
      <c r="C6" s="29"/>
      <c r="D6" s="29"/>
      <c r="E6" s="29"/>
    </row>
    <row r="7" spans="1:12" ht="12">
      <c r="A7" s="30" t="s">
        <v>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">
      <c r="A8" s="30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1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">
      <c r="A10" s="32" t="s">
        <v>70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2" ht="12">
      <c r="A11" s="33" t="s">
        <v>75</v>
      </c>
      <c r="B11" s="33"/>
    </row>
    <row r="12" ht="15" customHeight="1"/>
    <row r="13" ht="10.5" customHeight="1"/>
    <row r="14" ht="12.75" hidden="1"/>
    <row r="15" spans="1:12" ht="81" customHeight="1">
      <c r="A15" s="59" t="s">
        <v>50</v>
      </c>
      <c r="B15" s="59"/>
      <c r="C15" s="60" t="s">
        <v>51</v>
      </c>
      <c r="D15" s="36" t="s">
        <v>52</v>
      </c>
      <c r="E15" s="37" t="s">
        <v>53</v>
      </c>
      <c r="F15" s="36" t="s">
        <v>54</v>
      </c>
      <c r="G15" s="37" t="s">
        <v>55</v>
      </c>
      <c r="H15" s="36" t="s">
        <v>56</v>
      </c>
      <c r="I15" s="37" t="s">
        <v>57</v>
      </c>
      <c r="J15" s="36" t="s">
        <v>58</v>
      </c>
      <c r="K15" s="38" t="s">
        <v>59</v>
      </c>
      <c r="L15" s="38" t="s">
        <v>60</v>
      </c>
    </row>
    <row r="16" spans="1:12" ht="11.25" customHeight="1">
      <c r="A16" s="61"/>
      <c r="B16" s="62"/>
      <c r="C16" s="41"/>
      <c r="D16" s="42"/>
      <c r="E16" s="41"/>
      <c r="F16" s="42"/>
      <c r="G16" s="42"/>
      <c r="H16" s="42"/>
      <c r="I16" s="43"/>
      <c r="J16" s="41"/>
      <c r="K16" s="42"/>
      <c r="L16" s="44"/>
    </row>
    <row r="17" spans="1:12" ht="45.75" customHeight="1">
      <c r="A17" s="45">
        <v>214</v>
      </c>
      <c r="B17" s="46" t="str">
        <f>'[1]FUENTE FTO_'!$C$15</f>
        <v>Producido Juegos de Azar</v>
      </c>
      <c r="C17" s="54">
        <v>6400000</v>
      </c>
      <c r="D17" s="54">
        <v>307500</v>
      </c>
      <c r="E17" s="54">
        <v>43482900</v>
      </c>
      <c r="F17" s="54">
        <v>980000</v>
      </c>
      <c r="G17" s="54">
        <v>5471916</v>
      </c>
      <c r="H17" s="55"/>
      <c r="I17" s="55"/>
      <c r="J17" s="54"/>
      <c r="K17" s="55">
        <v>22748684</v>
      </c>
      <c r="L17" s="56">
        <f>C17+D17+E17+F17+G17+H17+I17+J17+K17</f>
        <v>79391000</v>
      </c>
    </row>
    <row r="18" spans="1:12" ht="12.75" customHeight="1" hidden="1">
      <c r="A18" s="39" t="s">
        <v>67</v>
      </c>
      <c r="B18" s="40"/>
      <c r="C18" s="54"/>
      <c r="D18" s="54"/>
      <c r="E18" s="54"/>
      <c r="F18" s="54"/>
      <c r="G18" s="54"/>
      <c r="H18" s="55"/>
      <c r="I18" s="55"/>
      <c r="J18" s="54"/>
      <c r="K18" s="55"/>
      <c r="L18" s="56">
        <f>SUM(C18:K18)</f>
        <v>0</v>
      </c>
    </row>
    <row r="19" spans="1:12" ht="12.75" customHeight="1" hidden="1">
      <c r="A19" s="39" t="s">
        <v>68</v>
      </c>
      <c r="B19" s="40"/>
      <c r="C19" s="54"/>
      <c r="D19" s="54"/>
      <c r="E19" s="54"/>
      <c r="F19" s="54"/>
      <c r="G19" s="54"/>
      <c r="H19" s="55"/>
      <c r="I19" s="55"/>
      <c r="J19" s="54"/>
      <c r="K19" s="55"/>
      <c r="L19" s="56">
        <f>SUM(C19:K19)</f>
        <v>0</v>
      </c>
    </row>
    <row r="20" spans="1:12" ht="15.75" customHeight="1">
      <c r="A20" s="39"/>
      <c r="B20" s="40"/>
      <c r="C20" s="54"/>
      <c r="D20" s="54"/>
      <c r="E20" s="54"/>
      <c r="F20" s="54"/>
      <c r="G20" s="54"/>
      <c r="H20" s="55"/>
      <c r="I20" s="55"/>
      <c r="J20" s="54"/>
      <c r="K20" s="55"/>
      <c r="L20" s="56"/>
    </row>
    <row r="21" spans="1:12" ht="31.5" customHeight="1">
      <c r="A21" s="50" t="s">
        <v>61</v>
      </c>
      <c r="B21" s="50"/>
      <c r="C21" s="57">
        <f>SUM(C16:C20)</f>
        <v>6400000</v>
      </c>
      <c r="D21" s="57">
        <f>SUM(D16:D20)</f>
        <v>307500</v>
      </c>
      <c r="E21" s="57">
        <f>SUM(E16:E20)</f>
        <v>43482900</v>
      </c>
      <c r="F21" s="57">
        <f>SUM(F16:F20)</f>
        <v>980000</v>
      </c>
      <c r="G21" s="57">
        <f>SUM(G16:G20)</f>
        <v>5471916</v>
      </c>
      <c r="H21" s="57"/>
      <c r="I21" s="57"/>
      <c r="J21" s="57"/>
      <c r="K21" s="57">
        <f>SUM(K16:K20)</f>
        <v>22748684</v>
      </c>
      <c r="L21" s="58">
        <f>SUM(C21:K21)</f>
        <v>79391000</v>
      </c>
    </row>
    <row r="26" ht="12">
      <c r="A26" s="53" t="s">
        <v>62</v>
      </c>
    </row>
  </sheetData>
  <mergeCells count="5">
    <mergeCell ref="A4:L4"/>
    <mergeCell ref="A7:L7"/>
    <mergeCell ref="A8:L8"/>
    <mergeCell ref="A15:B15"/>
    <mergeCell ref="A21:B21"/>
  </mergeCells>
  <printOptions/>
  <pageMargins left="0.4902777777777778" right="1.840277777777778" top="1.6902777777777778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2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1" max="1" width="10.7109375" style="0" customWidth="1"/>
    <col min="2" max="2" width="51.851562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9.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5.28125" style="0" customWidth="1"/>
  </cols>
  <sheetData>
    <row r="3" spans="1:12" ht="12">
      <c r="A3" s="29"/>
      <c r="B3" s="29"/>
      <c r="C3" s="29"/>
      <c r="E3" s="29"/>
      <c r="L3" s="29"/>
    </row>
    <row r="4" spans="1:12" ht="1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>
      <c r="A5" s="29"/>
      <c r="B5" s="29"/>
      <c r="C5" s="29"/>
      <c r="D5" s="29"/>
      <c r="E5" s="29"/>
      <c r="L5" t="s">
        <v>76</v>
      </c>
    </row>
    <row r="6" spans="1:5" ht="12">
      <c r="A6" s="29"/>
      <c r="B6" s="29"/>
      <c r="C6" s="29"/>
      <c r="D6" s="29"/>
      <c r="E6" s="29"/>
    </row>
    <row r="7" spans="1:12" ht="12">
      <c r="A7" s="30" t="s">
        <v>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">
      <c r="A8" s="30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1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">
      <c r="A10" s="32" t="s">
        <v>77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2" ht="12">
      <c r="A11" s="33" t="s">
        <v>78</v>
      </c>
      <c r="B11" s="33"/>
    </row>
    <row r="12" ht="15" customHeight="1"/>
    <row r="13" ht="10.5" customHeight="1"/>
    <row r="14" ht="12.75" hidden="1"/>
    <row r="15" spans="1:12" ht="81" customHeight="1">
      <c r="A15" s="34" t="s">
        <v>79</v>
      </c>
      <c r="B15" s="34"/>
      <c r="C15" s="35" t="s">
        <v>51</v>
      </c>
      <c r="D15" s="36" t="s">
        <v>52</v>
      </c>
      <c r="E15" s="37" t="s">
        <v>53</v>
      </c>
      <c r="F15" s="36" t="s">
        <v>54</v>
      </c>
      <c r="G15" s="37" t="s">
        <v>55</v>
      </c>
      <c r="H15" s="36" t="s">
        <v>56</v>
      </c>
      <c r="I15" s="37" t="s">
        <v>57</v>
      </c>
      <c r="J15" s="36" t="s">
        <v>58</v>
      </c>
      <c r="K15" s="38" t="s">
        <v>59</v>
      </c>
      <c r="L15" s="38" t="s">
        <v>60</v>
      </c>
    </row>
    <row r="16" spans="1:12" ht="12" customHeight="1">
      <c r="A16" s="39"/>
      <c r="B16" s="40"/>
      <c r="C16" s="41"/>
      <c r="D16" s="42"/>
      <c r="E16" s="41"/>
      <c r="F16" s="42"/>
      <c r="G16" s="42"/>
      <c r="H16" s="42"/>
      <c r="I16" s="43"/>
      <c r="J16" s="41"/>
      <c r="K16" s="42"/>
      <c r="L16" s="44"/>
    </row>
    <row r="17" spans="1:12" ht="45.75" customHeight="1">
      <c r="A17" s="45">
        <f>+'[1]FUENTE FTO_'!B2</f>
        <v>111</v>
      </c>
      <c r="B17" s="46" t="str">
        <f>+'[1]FUENTE FTO_'!C2</f>
        <v>Tesoro Provincial - Rentas Generales</v>
      </c>
      <c r="C17" s="54">
        <v>33790392</v>
      </c>
      <c r="D17" s="54">
        <v>246793946</v>
      </c>
      <c r="E17" s="54"/>
      <c r="F17" s="54"/>
      <c r="G17" s="54">
        <v>500000</v>
      </c>
      <c r="H17" s="55"/>
      <c r="I17" s="55">
        <v>9948890</v>
      </c>
      <c r="J17" s="54"/>
      <c r="K17" s="55"/>
      <c r="L17" s="56">
        <f>SUM(C17:K17)</f>
        <v>291033228</v>
      </c>
    </row>
    <row r="18" spans="1:12" ht="45.75" customHeight="1">
      <c r="A18" s="45">
        <f>'[1]FUENTE FTO_'!B3</f>
        <v>201</v>
      </c>
      <c r="B18" s="46" t="str">
        <f>'[1]FUENTE FTO_'!C3</f>
        <v>Recursos propios de los organismos de libre disponibilidad</v>
      </c>
      <c r="C18" s="54"/>
      <c r="D18" s="54">
        <v>12316780</v>
      </c>
      <c r="E18" s="54">
        <v>10550920</v>
      </c>
      <c r="F18" s="54">
        <v>2582509</v>
      </c>
      <c r="G18" s="54"/>
      <c r="H18" s="55"/>
      <c r="I18" s="55"/>
      <c r="J18" s="54"/>
      <c r="K18" s="55"/>
      <c r="L18" s="56">
        <f>SUM(C18:K18)</f>
        <v>25450209</v>
      </c>
    </row>
    <row r="19" spans="1:12" ht="12.75" customHeight="1" hidden="1">
      <c r="A19" s="45">
        <f>'[1]FUENTE FTO_'!B4</f>
        <v>202</v>
      </c>
      <c r="B19" s="46" t="str">
        <f>'[1]FUENTE FTO_'!C4</f>
        <v>Ley 23966 - Coparticipación Vial</v>
      </c>
      <c r="C19" s="54"/>
      <c r="D19" s="54"/>
      <c r="E19" s="54"/>
      <c r="F19" s="54"/>
      <c r="G19" s="54"/>
      <c r="H19" s="55"/>
      <c r="I19" s="55"/>
      <c r="J19" s="54"/>
      <c r="K19" s="55"/>
      <c r="L19" s="56">
        <f>SUM(C19:K19)</f>
        <v>0</v>
      </c>
    </row>
    <row r="20" spans="1:12" ht="45.75" customHeight="1">
      <c r="A20" s="45">
        <v>207</v>
      </c>
      <c r="B20" s="46" t="str">
        <f>'[1]FUENTE FTO_'!$C$9</f>
        <v>Contribución de Mejora Dirección Provincial de Vialidad</v>
      </c>
      <c r="C20" s="54"/>
      <c r="D20" s="54"/>
      <c r="E20" s="54">
        <v>319965</v>
      </c>
      <c r="F20" s="54"/>
      <c r="G20" s="54"/>
      <c r="H20" s="55"/>
      <c r="I20" s="55"/>
      <c r="J20" s="54"/>
      <c r="K20" s="55"/>
      <c r="L20" s="56">
        <f>SUM(C20:K20)</f>
        <v>319965</v>
      </c>
    </row>
    <row r="21" spans="1:12" ht="45.75" customHeight="1">
      <c r="A21" s="45">
        <v>215</v>
      </c>
      <c r="B21" s="46" t="str">
        <f>'[1]FUENTE FTO_'!$C$16</f>
        <v>Producido Autopista Santa Fe-Rosario D.P.Vialidad</v>
      </c>
      <c r="C21" s="54"/>
      <c r="D21" s="54"/>
      <c r="E21" s="54">
        <v>87000</v>
      </c>
      <c r="F21" s="54"/>
      <c r="G21" s="54"/>
      <c r="H21" s="55"/>
      <c r="I21" s="55"/>
      <c r="J21" s="54"/>
      <c r="K21" s="55"/>
      <c r="L21" s="56">
        <f>SUM(C21:K21)</f>
        <v>87000</v>
      </c>
    </row>
    <row r="22" spans="1:12" ht="12.75" customHeight="1" hidden="1">
      <c r="A22" s="45">
        <v>403</v>
      </c>
      <c r="B22" s="40" t="str">
        <f>'[1]FUENTE FTO_'!$C$62</f>
        <v>Excedente Coparticipación Nacional - Claúsula II-  Inc.8- Pacto Fiscal</v>
      </c>
      <c r="C22" s="54"/>
      <c r="D22" s="54"/>
      <c r="E22" s="54"/>
      <c r="F22" s="54"/>
      <c r="G22" s="54"/>
      <c r="H22" s="55"/>
      <c r="I22" s="55"/>
      <c r="J22" s="54"/>
      <c r="K22" s="55"/>
      <c r="L22" s="56">
        <f>SUM(C22:K22)</f>
        <v>0</v>
      </c>
    </row>
    <row r="23" spans="1:12" ht="12.75" customHeight="1" hidden="1">
      <c r="A23" s="45">
        <v>526</v>
      </c>
      <c r="B23" s="40" t="s">
        <v>80</v>
      </c>
      <c r="C23" s="54"/>
      <c r="D23" s="54"/>
      <c r="E23" s="54"/>
      <c r="F23" s="54"/>
      <c r="G23" s="54"/>
      <c r="H23" s="55"/>
      <c r="I23" s="55"/>
      <c r="J23" s="54"/>
      <c r="K23" s="55"/>
      <c r="L23" s="56">
        <f>SUM(C23:K23)</f>
        <v>0</v>
      </c>
    </row>
    <row r="24" spans="1:12" ht="6" customHeight="1">
      <c r="A24" s="45"/>
      <c r="B24" s="40"/>
      <c r="C24" s="54"/>
      <c r="D24" s="54"/>
      <c r="E24" s="54"/>
      <c r="F24" s="54"/>
      <c r="G24" s="54"/>
      <c r="H24" s="55"/>
      <c r="I24" s="55"/>
      <c r="J24" s="54"/>
      <c r="K24" s="55"/>
      <c r="L24" s="56"/>
    </row>
    <row r="25" spans="1:12" ht="48" customHeight="1">
      <c r="A25" s="63" t="s">
        <v>61</v>
      </c>
      <c r="B25" s="63"/>
      <c r="C25" s="57">
        <f>SUM(C16:C23)</f>
        <v>33790392</v>
      </c>
      <c r="D25" s="57">
        <f>SUM(D16:D23)</f>
        <v>259110726</v>
      </c>
      <c r="E25" s="57">
        <f>SUM(E16:E23)</f>
        <v>10957885</v>
      </c>
      <c r="F25" s="57">
        <f>SUM(F16:F23)</f>
        <v>2582509</v>
      </c>
      <c r="G25" s="57">
        <f>SUM(G16:G23)</f>
        <v>500000</v>
      </c>
      <c r="H25" s="57"/>
      <c r="I25" s="57">
        <f>SUM(I16:I23)</f>
        <v>9948890</v>
      </c>
      <c r="J25" s="57"/>
      <c r="K25" s="57"/>
      <c r="L25" s="58">
        <f>SUM(C25:K25)</f>
        <v>316890402</v>
      </c>
    </row>
    <row r="32" ht="12">
      <c r="A32" s="53" t="s">
        <v>62</v>
      </c>
    </row>
  </sheetData>
  <mergeCells count="5">
    <mergeCell ref="A4:L4"/>
    <mergeCell ref="A7:L7"/>
    <mergeCell ref="A8:L8"/>
    <mergeCell ref="A15:B15"/>
    <mergeCell ref="A25:B25"/>
  </mergeCells>
  <printOptions/>
  <pageMargins left="0.5902777777777778" right="1.7798611111111111" top="1.6298611111111112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3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1" max="1" width="10.7109375" style="0" customWidth="1"/>
    <col min="2" max="2" width="54.57421875" style="0" customWidth="1"/>
    <col min="3" max="3" width="15.14062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4.140625" style="0" customWidth="1"/>
  </cols>
  <sheetData>
    <row r="3" spans="1:12" ht="12">
      <c r="A3" s="29"/>
      <c r="B3" s="29"/>
      <c r="C3" s="29"/>
      <c r="E3" s="29"/>
      <c r="L3" s="29"/>
    </row>
    <row r="4" spans="1:12" ht="1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>
      <c r="A5" s="29"/>
      <c r="B5" s="29"/>
      <c r="C5" s="29"/>
      <c r="D5" s="29"/>
      <c r="E5" s="29"/>
      <c r="L5" t="s">
        <v>81</v>
      </c>
    </row>
    <row r="6" spans="1:5" ht="12">
      <c r="A6" s="29"/>
      <c r="B6" s="29"/>
      <c r="C6" s="29"/>
      <c r="D6" s="29"/>
      <c r="E6" s="29"/>
    </row>
    <row r="7" spans="1:12" ht="12">
      <c r="A7" s="30" t="s">
        <v>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">
      <c r="A8" s="30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1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">
      <c r="A10" s="32" t="s">
        <v>77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2" ht="12">
      <c r="A11" s="33" t="s">
        <v>82</v>
      </c>
      <c r="B11" s="33"/>
    </row>
    <row r="12" ht="15" customHeight="1"/>
    <row r="13" ht="10.5" customHeight="1"/>
    <row r="14" ht="12.75" hidden="1"/>
    <row r="15" spans="1:12" ht="81" customHeight="1">
      <c r="A15" s="34" t="s">
        <v>79</v>
      </c>
      <c r="B15" s="34"/>
      <c r="C15" s="35" t="s">
        <v>51</v>
      </c>
      <c r="D15" s="36" t="s">
        <v>52</v>
      </c>
      <c r="E15" s="37" t="s">
        <v>53</v>
      </c>
      <c r="F15" s="36" t="s">
        <v>54</v>
      </c>
      <c r="G15" s="37" t="s">
        <v>83</v>
      </c>
      <c r="H15" s="36" t="s">
        <v>56</v>
      </c>
      <c r="I15" s="37" t="s">
        <v>57</v>
      </c>
      <c r="J15" s="36" t="s">
        <v>58</v>
      </c>
      <c r="K15" s="38" t="s">
        <v>59</v>
      </c>
      <c r="L15" s="38" t="s">
        <v>60</v>
      </c>
    </row>
    <row r="16" spans="1:12" ht="11.25" customHeight="1">
      <c r="A16" s="39"/>
      <c r="B16" s="40"/>
      <c r="C16" s="41"/>
      <c r="D16" s="42"/>
      <c r="E16" s="41"/>
      <c r="F16" s="42"/>
      <c r="G16" s="42"/>
      <c r="H16" s="42"/>
      <c r="I16" s="43"/>
      <c r="J16" s="41"/>
      <c r="K16" s="42"/>
      <c r="L16" s="44"/>
    </row>
    <row r="17" spans="1:12" ht="45.75" customHeight="1">
      <c r="A17" s="64" t="s">
        <v>84</v>
      </c>
      <c r="B17" s="40" t="s">
        <v>85</v>
      </c>
      <c r="C17" s="65"/>
      <c r="D17" s="55"/>
      <c r="E17" s="65"/>
      <c r="F17" s="55">
        <v>15000000</v>
      </c>
      <c r="G17" s="55"/>
      <c r="H17" s="55"/>
      <c r="I17" s="55"/>
      <c r="J17" s="65"/>
      <c r="K17" s="55"/>
      <c r="L17" s="56">
        <f>SUM(C17:K17)</f>
        <v>15000000</v>
      </c>
    </row>
    <row r="18" spans="1:12" ht="45.75" customHeight="1">
      <c r="A18" s="45">
        <f>'[1]FUENTE FTO_'!B3</f>
        <v>201</v>
      </c>
      <c r="B18" s="46" t="str">
        <f>'[1]FUENTE FTO_'!C3</f>
        <v>Recursos propios de los organismos de libre disponibilidad</v>
      </c>
      <c r="C18" s="54">
        <v>9763241</v>
      </c>
      <c r="D18" s="54">
        <v>800000</v>
      </c>
      <c r="E18" s="54">
        <v>4713400</v>
      </c>
      <c r="F18" s="54">
        <v>23881267</v>
      </c>
      <c r="G18" s="54">
        <v>422800</v>
      </c>
      <c r="H18" s="55">
        <v>12822408</v>
      </c>
      <c r="I18" s="55">
        <v>8163600</v>
      </c>
      <c r="J18" s="54"/>
      <c r="K18" s="55"/>
      <c r="L18" s="56">
        <f>SUM(C18:K18)</f>
        <v>60566716</v>
      </c>
    </row>
    <row r="19" spans="1:12" ht="12.75" customHeight="1" hidden="1">
      <c r="A19" s="45">
        <f>'[1]FUENTE FTO_'!B5</f>
        <v>203</v>
      </c>
      <c r="B19" s="46" t="str">
        <f>'[1]FUENTE FTO_'!C5</f>
        <v>Fondo Nacional de la Vivienda</v>
      </c>
      <c r="C19" s="54"/>
      <c r="D19" s="54"/>
      <c r="E19" s="54"/>
      <c r="F19" s="54"/>
      <c r="G19" s="54"/>
      <c r="H19" s="55"/>
      <c r="I19" s="55"/>
      <c r="J19" s="54"/>
      <c r="K19" s="55"/>
      <c r="L19" s="56">
        <f>SUM(C19:K19)</f>
        <v>0</v>
      </c>
    </row>
    <row r="20" spans="1:12" ht="45.75" customHeight="1">
      <c r="A20" s="45">
        <f>'[1]FUENTE FTO_'!B6</f>
        <v>204</v>
      </c>
      <c r="B20" s="46" t="str">
        <f>'[1]FUENTE FTO_'!C6</f>
        <v>FO.NA.VI. - Comisión de Servicios Personal</v>
      </c>
      <c r="C20" s="54">
        <v>1249497</v>
      </c>
      <c r="D20" s="54"/>
      <c r="E20" s="54"/>
      <c r="F20" s="54"/>
      <c r="G20" s="54"/>
      <c r="H20" s="55"/>
      <c r="I20" s="55"/>
      <c r="J20" s="54"/>
      <c r="K20" s="55"/>
      <c r="L20" s="56">
        <f>SUM(C20:K20)</f>
        <v>1249497</v>
      </c>
    </row>
    <row r="21" spans="1:12" ht="45.75" customHeight="1">
      <c r="A21" s="45">
        <f>'[1]FUENTE FTO_'!B7</f>
        <v>205</v>
      </c>
      <c r="B21" s="46" t="str">
        <f>'[1]FUENTE FTO_'!C7</f>
        <v>FO.NA.VI. - Comisión de Servicios Gastos de Funcionamiento</v>
      </c>
      <c r="C21" s="54"/>
      <c r="D21" s="54"/>
      <c r="E21" s="54">
        <v>624749</v>
      </c>
      <c r="F21" s="54"/>
      <c r="G21" s="54"/>
      <c r="H21" s="55"/>
      <c r="I21" s="55"/>
      <c r="J21" s="54"/>
      <c r="K21" s="55"/>
      <c r="L21" s="56">
        <f>SUM(C21:K21)</f>
        <v>624749</v>
      </c>
    </row>
    <row r="22" spans="1:12" ht="45.75" customHeight="1">
      <c r="A22" s="45">
        <v>208</v>
      </c>
      <c r="B22" s="46" t="str">
        <f>'[1]FUENTE FTO_'!C10</f>
        <v>Escrituraciones Ley 24464 - Vivienda y Urbanismo</v>
      </c>
      <c r="C22" s="54"/>
      <c r="D22" s="54"/>
      <c r="E22" s="54">
        <v>262000</v>
      </c>
      <c r="F22" s="54"/>
      <c r="G22" s="54"/>
      <c r="H22" s="55"/>
      <c r="I22" s="55"/>
      <c r="J22" s="54"/>
      <c r="K22" s="55"/>
      <c r="L22" s="56">
        <f>SUM(C22:K22)</f>
        <v>262000</v>
      </c>
    </row>
    <row r="23" spans="1:12" ht="45.75" customHeight="1">
      <c r="A23" s="45">
        <v>209</v>
      </c>
      <c r="B23" s="46" t="s">
        <v>86</v>
      </c>
      <c r="C23" s="54"/>
      <c r="D23" s="54"/>
      <c r="E23" s="54">
        <v>387000</v>
      </c>
      <c r="F23" s="54"/>
      <c r="G23" s="54"/>
      <c r="H23" s="55"/>
      <c r="I23" s="55"/>
      <c r="J23" s="54"/>
      <c r="K23" s="55"/>
      <c r="L23" s="56">
        <f>SUM(C23:K23)</f>
        <v>387000</v>
      </c>
    </row>
    <row r="24" spans="1:12" ht="45.75" customHeight="1">
      <c r="A24" s="45">
        <v>5004</v>
      </c>
      <c r="B24" s="46" t="s">
        <v>87</v>
      </c>
      <c r="C24" s="54"/>
      <c r="D24" s="54"/>
      <c r="E24" s="54"/>
      <c r="F24" s="54">
        <v>175000000</v>
      </c>
      <c r="G24" s="54"/>
      <c r="H24" s="55"/>
      <c r="I24" s="55"/>
      <c r="J24" s="54"/>
      <c r="K24" s="55"/>
      <c r="L24" s="56">
        <f>SUM(C24:K24)</f>
        <v>175000000</v>
      </c>
    </row>
    <row r="25" spans="1:12" ht="42" customHeight="1">
      <c r="A25" s="45">
        <v>5005</v>
      </c>
      <c r="B25" s="40" t="s">
        <v>88</v>
      </c>
      <c r="C25" s="54"/>
      <c r="D25" s="54"/>
      <c r="E25" s="54"/>
      <c r="F25" s="54">
        <v>12974000</v>
      </c>
      <c r="G25" s="54"/>
      <c r="H25" s="55"/>
      <c r="I25" s="55"/>
      <c r="J25" s="54"/>
      <c r="K25" s="55"/>
      <c r="L25" s="56">
        <f>SUM(C25:K25)</f>
        <v>12974000</v>
      </c>
    </row>
    <row r="26" spans="1:12" ht="47.25" customHeight="1">
      <c r="A26" s="45">
        <v>5007</v>
      </c>
      <c r="B26" s="40" t="s">
        <v>89</v>
      </c>
      <c r="C26" s="54"/>
      <c r="D26" s="54"/>
      <c r="E26" s="54"/>
      <c r="F26" s="54"/>
      <c r="G26" s="54">
        <v>997500</v>
      </c>
      <c r="H26" s="55">
        <v>19000000</v>
      </c>
      <c r="I26" s="55"/>
      <c r="J26" s="54"/>
      <c r="K26" s="55"/>
      <c r="L26" s="56">
        <f>SUM(C26:K26)</f>
        <v>19997500</v>
      </c>
    </row>
    <row r="27" spans="1:12" ht="48" customHeight="1">
      <c r="A27" s="63" t="s">
        <v>61</v>
      </c>
      <c r="B27" s="63"/>
      <c r="C27" s="57">
        <f>SUM(C16:C26)</f>
        <v>11012738</v>
      </c>
      <c r="D27" s="57">
        <f>SUM(D16:D26)</f>
        <v>800000</v>
      </c>
      <c r="E27" s="57">
        <f>SUM(E16:E26)</f>
        <v>5987149</v>
      </c>
      <c r="F27" s="57">
        <f>SUM(F16:F26)</f>
        <v>226855267</v>
      </c>
      <c r="G27" s="57">
        <f>SUM(G16:G26)</f>
        <v>1420300</v>
      </c>
      <c r="H27" s="57">
        <f>SUM(H16:H26)</f>
        <v>31822408</v>
      </c>
      <c r="I27" s="57">
        <f>SUM(I16:I26)</f>
        <v>8163600</v>
      </c>
      <c r="J27" s="57"/>
      <c r="K27" s="57"/>
      <c r="L27" s="58">
        <f>SUM(C27:K27)</f>
        <v>286061462</v>
      </c>
    </row>
    <row r="33" ht="12">
      <c r="A33" s="53" t="s">
        <v>62</v>
      </c>
    </row>
  </sheetData>
  <mergeCells count="5">
    <mergeCell ref="A4:L4"/>
    <mergeCell ref="A7:L7"/>
    <mergeCell ref="A8:L8"/>
    <mergeCell ref="A15:B15"/>
    <mergeCell ref="A27:B27"/>
  </mergeCells>
  <printOptions/>
  <pageMargins left="0.5402777777777777" right="1.9402777777777778" top="1.35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1.421875" style="0" customWidth="1"/>
  </cols>
  <sheetData>
    <row r="3" spans="1:12" ht="12">
      <c r="A3" s="29"/>
      <c r="B3" s="29"/>
      <c r="C3" s="29"/>
      <c r="E3" s="29"/>
      <c r="L3" s="29"/>
    </row>
    <row r="4" spans="1:12" ht="1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>
      <c r="A5" s="29"/>
      <c r="B5" s="29"/>
      <c r="C5" s="29"/>
      <c r="D5" s="29"/>
      <c r="E5" s="29"/>
      <c r="L5" t="s">
        <v>90</v>
      </c>
    </row>
    <row r="6" spans="1:5" ht="12">
      <c r="A6" s="29"/>
      <c r="B6" s="29"/>
      <c r="C6" s="29"/>
      <c r="D6" s="29"/>
      <c r="E6" s="29"/>
    </row>
    <row r="7" spans="1:12" ht="12">
      <c r="A7" s="30" t="s">
        <v>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">
      <c r="A8" s="30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1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">
      <c r="A10" s="32" t="s">
        <v>77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2" ht="12">
      <c r="A11" s="33" t="s">
        <v>91</v>
      </c>
      <c r="B11" s="33"/>
    </row>
    <row r="12" ht="15" customHeight="1"/>
    <row r="13" ht="10.5" customHeight="1"/>
    <row r="14" ht="12.75" hidden="1"/>
    <row r="15" spans="1:12" ht="81" customHeight="1">
      <c r="A15" s="34" t="s">
        <v>79</v>
      </c>
      <c r="B15" s="34"/>
      <c r="C15" s="35" t="s">
        <v>51</v>
      </c>
      <c r="D15" s="36" t="s">
        <v>52</v>
      </c>
      <c r="E15" s="37" t="s">
        <v>53</v>
      </c>
      <c r="F15" s="36" t="s">
        <v>54</v>
      </c>
      <c r="G15" s="37" t="s">
        <v>66</v>
      </c>
      <c r="H15" s="36" t="s">
        <v>56</v>
      </c>
      <c r="I15" s="37" t="s">
        <v>57</v>
      </c>
      <c r="J15" s="36" t="s">
        <v>58</v>
      </c>
      <c r="K15" s="38" t="s">
        <v>59</v>
      </c>
      <c r="L15" s="38" t="s">
        <v>60</v>
      </c>
    </row>
    <row r="16" spans="1:12" ht="11.25" customHeight="1">
      <c r="A16" s="39"/>
      <c r="B16" s="40"/>
      <c r="C16" s="41"/>
      <c r="D16" s="42"/>
      <c r="E16" s="41"/>
      <c r="F16" s="42"/>
      <c r="G16" s="42"/>
      <c r="H16" s="42"/>
      <c r="I16" s="43"/>
      <c r="J16" s="41"/>
      <c r="K16" s="42"/>
      <c r="L16" s="44"/>
    </row>
    <row r="17" spans="1:12" ht="45.75" customHeight="1">
      <c r="A17" s="45">
        <f>'[1]FUENTE FTO_'!B3</f>
        <v>201</v>
      </c>
      <c r="B17" s="46" t="str">
        <f>'[1]FUENTE FTO_'!C3</f>
        <v>Recursos propios de los organismos de libre disponibilidad</v>
      </c>
      <c r="C17" s="54">
        <v>589318</v>
      </c>
      <c r="D17" s="54">
        <v>160000</v>
      </c>
      <c r="E17" s="54">
        <v>1788952</v>
      </c>
      <c r="F17" s="54">
        <v>202000</v>
      </c>
      <c r="G17" s="54"/>
      <c r="H17" s="55"/>
      <c r="I17" s="55"/>
      <c r="J17" s="54"/>
      <c r="K17" s="55"/>
      <c r="L17" s="56">
        <f>SUM(C17:K17)</f>
        <v>2740270</v>
      </c>
    </row>
    <row r="18" spans="1:12" ht="1.5" customHeight="1">
      <c r="A18" s="45"/>
      <c r="B18" s="40"/>
      <c r="C18" s="54"/>
      <c r="D18" s="54"/>
      <c r="E18" s="54"/>
      <c r="F18" s="54"/>
      <c r="G18" s="54"/>
      <c r="H18" s="55"/>
      <c r="I18" s="55"/>
      <c r="J18" s="54"/>
      <c r="K18" s="55"/>
      <c r="L18" s="56"/>
    </row>
    <row r="19" spans="1:12" ht="48" customHeight="1">
      <c r="A19" s="63" t="s">
        <v>61</v>
      </c>
      <c r="B19" s="63"/>
      <c r="C19" s="57">
        <f>SUM(C16:C18)</f>
        <v>589318</v>
      </c>
      <c r="D19" s="57">
        <f>SUM(D16:D18)</f>
        <v>160000</v>
      </c>
      <c r="E19" s="57">
        <f>SUM(E16:E18)</f>
        <v>1788952</v>
      </c>
      <c r="F19" s="57">
        <f>SUM(F16:F18)</f>
        <v>202000</v>
      </c>
      <c r="G19" s="57"/>
      <c r="H19" s="57"/>
      <c r="I19" s="57"/>
      <c r="J19" s="57"/>
      <c r="K19" s="57"/>
      <c r="L19" s="58">
        <f>SUM(C19:K19)</f>
        <v>2740270</v>
      </c>
    </row>
    <row r="24" ht="12">
      <c r="A24" s="53" t="s">
        <v>62</v>
      </c>
    </row>
  </sheetData>
  <mergeCells count="5">
    <mergeCell ref="A4:L4"/>
    <mergeCell ref="A7:L7"/>
    <mergeCell ref="A8:L8"/>
    <mergeCell ref="A15:B15"/>
    <mergeCell ref="A19:B19"/>
  </mergeCells>
  <printOptions/>
  <pageMargins left="0.45972222222222225" right="1.8097222222222222" top="1.9000000000000001" bottom="0.9840277777777778" header="0.5118055555555556" footer="0.5118055555555556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INTERLATIN</dc:creator>
  <cp:keywords/>
  <dc:description/>
  <cp:lastModifiedBy>Sectorial de Informatica</cp:lastModifiedBy>
  <cp:lastPrinted>2007-01-12T12:58:50Z</cp:lastPrinted>
  <dcterms:created xsi:type="dcterms:W3CDTF">2001-12-05T16:27:31Z</dcterms:created>
  <dcterms:modified xsi:type="dcterms:W3CDTF">2005-09-27T23:42:47Z</dcterms:modified>
  <cp:category/>
  <cp:version/>
  <cp:contentType/>
  <cp:contentStatus/>
  <cp:revision>1</cp:revision>
</cp:coreProperties>
</file>